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RB\Desktop\"/>
    </mc:Choice>
  </mc:AlternateContent>
  <workbookProtection lockStructure="1"/>
  <bookViews>
    <workbookView xWindow="0" yWindow="0" windowWidth="21570" windowHeight="8160" activeTab="2"/>
  </bookViews>
  <sheets>
    <sheet name="Granpyntning" sheetId="2" r:id="rId1"/>
    <sheet name="Andre Ydelser" sheetId="5" r:id="rId2"/>
    <sheet name="Plantning årtidens blomster" sheetId="4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0" i="2" l="1"/>
  <c r="D33" i="2"/>
  <c r="B41" i="2"/>
  <c r="B44" i="2" l="1"/>
  <c r="B43" i="2"/>
  <c r="C29" i="5" l="1"/>
  <c r="E29" i="5" s="1"/>
  <c r="F29" i="5" s="1"/>
  <c r="C28" i="5"/>
  <c r="E28" i="5" s="1"/>
  <c r="F28" i="5" s="1"/>
  <c r="C27" i="5"/>
  <c r="E27" i="5" s="1"/>
  <c r="F27" i="5" s="1"/>
  <c r="C26" i="5"/>
  <c r="E26" i="5" s="1"/>
  <c r="F26" i="5" s="1"/>
  <c r="C25" i="5"/>
  <c r="E25" i="5" s="1"/>
  <c r="F25" i="5" s="1"/>
  <c r="C24" i="5"/>
  <c r="E24" i="5" s="1"/>
  <c r="F24" i="5" s="1"/>
  <c r="C23" i="5"/>
  <c r="E23" i="5" s="1"/>
  <c r="F23" i="5" s="1"/>
  <c r="C22" i="5"/>
  <c r="E22" i="5" s="1"/>
  <c r="F22" i="5" s="1"/>
  <c r="C21" i="5"/>
  <c r="E21" i="5" s="1"/>
  <c r="F21" i="5" s="1"/>
  <c r="C20" i="5"/>
  <c r="E20" i="5" s="1"/>
  <c r="F20" i="5" s="1"/>
  <c r="C19" i="5"/>
  <c r="E19" i="5" s="1"/>
  <c r="F19" i="5" s="1"/>
  <c r="C18" i="5"/>
  <c r="E18" i="5" s="1"/>
  <c r="F18" i="5" s="1"/>
  <c r="C17" i="5"/>
  <c r="E17" i="5" s="1"/>
  <c r="F17" i="5" s="1"/>
  <c r="C16" i="5"/>
  <c r="E16" i="5" s="1"/>
  <c r="F16" i="5" s="1"/>
  <c r="C15" i="5"/>
  <c r="E15" i="5" s="1"/>
  <c r="F15" i="5" s="1"/>
  <c r="C30" i="4" l="1"/>
  <c r="E30" i="4" s="1"/>
  <c r="F30" i="4" s="1"/>
  <c r="C29" i="4"/>
  <c r="E29" i="4" s="1"/>
  <c r="F29" i="4" s="1"/>
  <c r="C28" i="4"/>
  <c r="E28" i="4" s="1"/>
  <c r="F28" i="4" s="1"/>
  <c r="C27" i="4"/>
  <c r="E27" i="4" s="1"/>
  <c r="F27" i="4" s="1"/>
  <c r="C26" i="4"/>
  <c r="E26" i="4" s="1"/>
  <c r="F26" i="4" s="1"/>
  <c r="C25" i="4"/>
  <c r="E25" i="4" s="1"/>
  <c r="F25" i="4" s="1"/>
  <c r="C24" i="4"/>
  <c r="E24" i="4" s="1"/>
  <c r="F24" i="4" s="1"/>
  <c r="C23" i="4"/>
  <c r="E23" i="4" s="1"/>
  <c r="F23" i="4" s="1"/>
  <c r="C22" i="4"/>
  <c r="E22" i="4" s="1"/>
  <c r="F22" i="4" s="1"/>
  <c r="C21" i="4"/>
  <c r="E21" i="4" s="1"/>
  <c r="F21" i="4" s="1"/>
  <c r="C17" i="4"/>
  <c r="E17" i="4" s="1"/>
  <c r="F17" i="4" s="1"/>
  <c r="C20" i="4"/>
  <c r="E20" i="4" s="1"/>
  <c r="F20" i="4" s="1"/>
  <c r="C19" i="4"/>
  <c r="E19" i="4" s="1"/>
  <c r="F19" i="4" s="1"/>
  <c r="C18" i="4"/>
  <c r="E18" i="4" s="1"/>
  <c r="F18" i="4" s="1"/>
  <c r="C16" i="4"/>
  <c r="E16" i="4" s="1"/>
  <c r="F16" i="4" s="1"/>
  <c r="B27" i="2" l="1"/>
  <c r="B28" i="2" l="1"/>
  <c r="D40" i="2" s="1"/>
  <c r="E40" i="2" l="1"/>
  <c r="B42" i="2"/>
  <c r="E33" i="2"/>
  <c r="F13" i="2"/>
  <c r="F14" i="2"/>
  <c r="F15" i="2"/>
  <c r="F16" i="2"/>
  <c r="F17" i="2"/>
  <c r="F18" i="2"/>
  <c r="F19" i="2"/>
  <c r="F20" i="2"/>
  <c r="F21" i="2"/>
  <c r="F12" i="2"/>
  <c r="B39" i="2"/>
  <c r="B38" i="2"/>
  <c r="B37" i="2"/>
  <c r="D44" i="2"/>
  <c r="E44" i="2" s="1"/>
  <c r="D42" i="2" l="1"/>
  <c r="E42" i="2" s="1"/>
  <c r="D41" i="2"/>
  <c r="E41" i="2" s="1"/>
  <c r="D36" i="2"/>
  <c r="E36" i="2" s="1"/>
  <c r="D37" i="2"/>
  <c r="E37" i="2" s="1"/>
  <c r="D43" i="2"/>
  <c r="E43" i="2" s="1"/>
  <c r="D34" i="2"/>
  <c r="E34" i="2" s="1"/>
  <c r="D38" i="2"/>
  <c r="E38" i="2" s="1"/>
  <c r="D35" i="2"/>
  <c r="E35" i="2" s="1"/>
  <c r="D45" i="2" l="1"/>
  <c r="E45" i="2" s="1"/>
</calcChain>
</file>

<file path=xl/sharedStrings.xml><?xml version="1.0" encoding="utf-8"?>
<sst xmlns="http://schemas.openxmlformats.org/spreadsheetml/2006/main" count="136" uniqueCount="71">
  <si>
    <t>Kostprisberegning granpyntning</t>
  </si>
  <si>
    <t>Nordmansgran</t>
  </si>
  <si>
    <t>Nobilis</t>
  </si>
  <si>
    <t>Fyr</t>
  </si>
  <si>
    <t>Type</t>
  </si>
  <si>
    <t>Gran</t>
  </si>
  <si>
    <t>Andre materialer</t>
  </si>
  <si>
    <t>Oasis</t>
  </si>
  <si>
    <t>Bakker</t>
  </si>
  <si>
    <t>Kostpris</t>
  </si>
  <si>
    <t>Indkøbspriser</t>
  </si>
  <si>
    <t>Forbrug af andre materialer stk.</t>
  </si>
  <si>
    <t>Forbrug af gran i kg.</t>
  </si>
  <si>
    <t>Fremgangsmåde</t>
  </si>
  <si>
    <t>1. Priser på Gran og materialer</t>
  </si>
  <si>
    <t>Pålægning</t>
  </si>
  <si>
    <t>Kostprisberegning plantning af årstidens blomster</t>
  </si>
  <si>
    <t>Indkøbspris</t>
  </si>
  <si>
    <t xml:space="preserve">Type </t>
  </si>
  <si>
    <t>Eksempel stedmoder</t>
  </si>
  <si>
    <t>Timer</t>
  </si>
  <si>
    <t>Navn på grandækning</t>
  </si>
  <si>
    <t xml:space="preserve">kr / kg ekskl. moms </t>
  </si>
  <si>
    <t>Kr. ekskl. moms</t>
  </si>
  <si>
    <t>kr / time ekskl. moms</t>
  </si>
  <si>
    <t>kr / stk ekskl. moms</t>
  </si>
  <si>
    <t>vanding og aftagning</t>
  </si>
  <si>
    <t>Tidsforbrug til plantning</t>
  </si>
  <si>
    <t>minutter / stk</t>
  </si>
  <si>
    <t>Anden pyntegrønt</t>
  </si>
  <si>
    <t>kg.</t>
  </si>
  <si>
    <t>3. Kostprisberegning for granpyntninger</t>
  </si>
  <si>
    <t>Antal timer brugt i år til aftagning</t>
  </si>
  <si>
    <t>Antal kg. materialer brugt sidste år</t>
  </si>
  <si>
    <t>2. Pris for aftagning og bortskaffelse</t>
  </si>
  <si>
    <t>Pris  pr. kg. for bortskaffelse af affald</t>
  </si>
  <si>
    <t>Kr.</t>
  </si>
  <si>
    <t xml:space="preserve">Pris pr. kg. </t>
  </si>
  <si>
    <t>kr.</t>
  </si>
  <si>
    <t xml:space="preserve">Kostpris med moms </t>
  </si>
  <si>
    <t>GIAS</t>
  </si>
  <si>
    <t>til indtastning i</t>
  </si>
  <si>
    <t>Kostpris til plantning</t>
  </si>
  <si>
    <t xml:space="preserve">vanding og aftagning </t>
  </si>
  <si>
    <t>Pris for bortskaffelse af affald samlet</t>
  </si>
  <si>
    <t>Kostprisberegning af andre ydelser</t>
  </si>
  <si>
    <t>Tidsforbrug ved</t>
  </si>
  <si>
    <t>udbringning</t>
  </si>
  <si>
    <t>udbringning til gravsted</t>
  </si>
  <si>
    <t xml:space="preserve">Kostpris </t>
  </si>
  <si>
    <t xml:space="preserve">til </t>
  </si>
  <si>
    <t>Vinterkrans</t>
  </si>
  <si>
    <t>Fremstiller man selv  kranse, puder m.m. anvendes skemaet til granpyntning til beregning af kostpris</t>
  </si>
  <si>
    <t>Timekostpris udsendt af Provstiet</t>
  </si>
  <si>
    <t>Tidsforbrug i minutter</t>
  </si>
  <si>
    <t>Kr. inkl. moms til Gias</t>
  </si>
  <si>
    <t xml:space="preserve">A. Der kan kun skrives i felter med den grønne farve. </t>
  </si>
  <si>
    <t>B. Angiv årstal for den anvendte timekostpris</t>
  </si>
  <si>
    <t xml:space="preserve">C. Angiv priser på gran og materialer under punkt 1. </t>
  </si>
  <si>
    <t>D. Udfyld punkt 2.</t>
  </si>
  <si>
    <t>E. Udfyld for hver granpyntning et skema under punkt 3.</t>
  </si>
  <si>
    <t>A. Der kan kun skrives i de grønne felter.</t>
  </si>
  <si>
    <t>C. Indsæt navn på ydelsen</t>
  </si>
  <si>
    <t>D. Indsæt samlet tidsforbrug pr. enhed i minutter</t>
  </si>
  <si>
    <t>E. Indsæt købspris pr. enhed</t>
  </si>
  <si>
    <t>C. Er der medregnet tidsforbrug til vanding   (ja/nej)</t>
  </si>
  <si>
    <t>D. Indsæt navn på ydelsen</t>
  </si>
  <si>
    <t>E. Indsæt samlet tidsforbrug pr. plante i minutter</t>
  </si>
  <si>
    <t>F. Indsæt købspris pr. plante</t>
  </si>
  <si>
    <t>incl. spild</t>
  </si>
  <si>
    <t>Mængde affald ved aftagning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</si>
</sst>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17">
    <xf numFmtId="0" fontId="0" fillId="0" borderId="0" xfId="0"/>
    <xf numFmtId="2" fontId="3" fillId="0" borderId="0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6" fillId="0" borderId="0" xfId="0" applyFont="1"/>
    <xf numFmtId="1" fontId="2" fillId="0" borderId="0" xfId="0" applyNumberFormat="1" applyFont="1" applyFill="1" applyBorder="1" applyAlignment="1">
      <alignment textRotation="75"/>
    </xf>
    <xf numFmtId="1" fontId="1" fillId="0" borderId="0" xfId="0" applyNumberFormat="1" applyFont="1" applyFill="1" applyBorder="1" applyAlignment="1">
      <alignment textRotation="75"/>
    </xf>
    <xf numFmtId="164" fontId="5" fillId="0" borderId="0" xfId="1" applyFont="1" applyBorder="1"/>
    <xf numFmtId="164" fontId="5" fillId="0" borderId="0" xfId="1" applyFont="1" applyFill="1" applyBorder="1"/>
    <xf numFmtId="0" fontId="3" fillId="0" borderId="1" xfId="0" applyFont="1" applyBorder="1"/>
    <xf numFmtId="0" fontId="7" fillId="0" borderId="0" xfId="0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164" fontId="6" fillId="0" borderId="0" xfId="1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2" xfId="0" applyBorder="1"/>
    <xf numFmtId="0" fontId="0" fillId="0" borderId="0" xfId="0" applyBorder="1"/>
    <xf numFmtId="0" fontId="3" fillId="0" borderId="1" xfId="0" applyFont="1" applyFill="1" applyBorder="1"/>
    <xf numFmtId="0" fontId="3" fillId="0" borderId="10" xfId="0" applyFont="1" applyBorder="1"/>
    <xf numFmtId="0" fontId="3" fillId="0" borderId="10" xfId="0" applyFont="1" applyFill="1" applyBorder="1"/>
    <xf numFmtId="2" fontId="3" fillId="0" borderId="4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9" xfId="0" applyNumberFormat="1" applyFont="1" applyFill="1" applyBorder="1"/>
    <xf numFmtId="2" fontId="3" fillId="0" borderId="3" xfId="0" applyNumberFormat="1" applyFont="1" applyFill="1" applyBorder="1" applyAlignment="1">
      <alignment horizontal="right"/>
    </xf>
    <xf numFmtId="0" fontId="6" fillId="0" borderId="11" xfId="0" applyFont="1" applyBorder="1" applyAlignment="1"/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0" fillId="0" borderId="14" xfId="0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6" fillId="3" borderId="5" xfId="0" applyFont="1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9" xfId="0" applyNumberFormat="1" applyFont="1" applyFill="1" applyBorder="1" applyAlignment="1" applyProtection="1">
      <alignment horizontal="right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165" fontId="3" fillId="2" borderId="10" xfId="1" applyNumberFormat="1" applyFont="1" applyFill="1" applyBorder="1" applyAlignment="1" applyProtection="1">
      <alignment horizontal="right"/>
      <protection locked="0"/>
    </xf>
    <xf numFmtId="0" fontId="9" fillId="0" borderId="20" xfId="0" applyFont="1" applyFill="1" applyBorder="1"/>
    <xf numFmtId="0" fontId="6" fillId="0" borderId="17" xfId="0" applyFont="1" applyBorder="1" applyAlignment="1">
      <alignment horizontal="center" vertical="center"/>
    </xf>
    <xf numFmtId="2" fontId="3" fillId="3" borderId="1" xfId="0" applyNumberFormat="1" applyFont="1" applyFill="1" applyBorder="1" applyProtection="1">
      <protection locked="0"/>
    </xf>
    <xf numFmtId="0" fontId="0" fillId="0" borderId="8" xfId="0" applyBorder="1"/>
    <xf numFmtId="0" fontId="0" fillId="0" borderId="26" xfId="0" applyBorder="1"/>
    <xf numFmtId="0" fontId="0" fillId="0" borderId="27" xfId="0" applyBorder="1"/>
    <xf numFmtId="1" fontId="3" fillId="2" borderId="25" xfId="0" applyNumberFormat="1" applyFont="1" applyFill="1" applyBorder="1" applyAlignment="1" applyProtection="1">
      <alignment horizontal="right"/>
      <protection locked="0"/>
    </xf>
    <xf numFmtId="2" fontId="9" fillId="0" borderId="25" xfId="0" applyNumberFormat="1" applyFont="1" applyFill="1" applyBorder="1"/>
    <xf numFmtId="0" fontId="0" fillId="0" borderId="1" xfId="0" applyBorder="1"/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3" borderId="28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2" fontId="0" fillId="3" borderId="29" xfId="0" applyNumberFormat="1" applyFill="1" applyBorder="1" applyProtection="1">
      <protection locked="0"/>
    </xf>
    <xf numFmtId="2" fontId="0" fillId="3" borderId="31" xfId="0" applyNumberFormat="1" applyFill="1" applyBorder="1" applyProtection="1">
      <protection locked="0"/>
    </xf>
    <xf numFmtId="164" fontId="6" fillId="0" borderId="1" xfId="1" applyFont="1" applyBorder="1"/>
    <xf numFmtId="2" fontId="0" fillId="3" borderId="21" xfId="0" applyNumberFormat="1" applyFill="1" applyBorder="1" applyProtection="1">
      <protection locked="0"/>
    </xf>
    <xf numFmtId="164" fontId="6" fillId="0" borderId="9" xfId="1" applyFont="1" applyBorder="1"/>
    <xf numFmtId="164" fontId="6" fillId="0" borderId="32" xfId="1" applyFont="1" applyBorder="1"/>
    <xf numFmtId="164" fontId="6" fillId="0" borderId="33" xfId="1" applyFont="1" applyBorder="1"/>
    <xf numFmtId="164" fontId="0" fillId="0" borderId="34" xfId="0" applyNumberFormat="1" applyBorder="1"/>
    <xf numFmtId="164" fontId="6" fillId="0" borderId="35" xfId="1" applyFont="1" applyBorder="1"/>
    <xf numFmtId="0" fontId="0" fillId="0" borderId="9" xfId="0" applyBorder="1"/>
    <xf numFmtId="2" fontId="0" fillId="3" borderId="24" xfId="0" applyNumberFormat="1" applyFill="1" applyBorder="1" applyProtection="1">
      <protection locked="0"/>
    </xf>
    <xf numFmtId="164" fontId="6" fillId="0" borderId="10" xfId="1" applyFont="1" applyBorder="1"/>
    <xf numFmtId="164" fontId="0" fillId="0" borderId="4" xfId="0" applyNumberFormat="1" applyBorder="1"/>
    <xf numFmtId="0" fontId="0" fillId="3" borderId="36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0" fillId="0" borderId="28" xfId="0" applyBorder="1" applyAlignment="1">
      <alignment horizontal="center"/>
    </xf>
    <xf numFmtId="164" fontId="5" fillId="0" borderId="25" xfId="1" applyFont="1" applyBorder="1"/>
    <xf numFmtId="164" fontId="0" fillId="0" borderId="2" xfId="0" applyNumberFormat="1" applyBorder="1"/>
    <xf numFmtId="164" fontId="0" fillId="0" borderId="3" xfId="0" applyNumberFormat="1" applyBorder="1"/>
    <xf numFmtId="2" fontId="3" fillId="4" borderId="12" xfId="0" applyNumberFormat="1" applyFont="1" applyFill="1" applyBorder="1"/>
    <xf numFmtId="0" fontId="3" fillId="0" borderId="38" xfId="0" applyFont="1" applyBorder="1"/>
    <xf numFmtId="2" fontId="3" fillId="2" borderId="38" xfId="0" applyNumberFormat="1" applyFont="1" applyFill="1" applyBorder="1" applyProtection="1">
      <protection locked="0"/>
    </xf>
    <xf numFmtId="164" fontId="5" fillId="0" borderId="34" xfId="1" applyFont="1" applyBorder="1"/>
    <xf numFmtId="164" fontId="0" fillId="0" borderId="39" xfId="0" applyNumberFormat="1" applyBorder="1"/>
    <xf numFmtId="0" fontId="8" fillId="0" borderId="7" xfId="0" applyFont="1" applyBorder="1" applyAlignment="1">
      <alignment vertical="center"/>
    </xf>
    <xf numFmtId="0" fontId="3" fillId="0" borderId="9" xfId="0" applyFont="1" applyBorder="1"/>
    <xf numFmtId="164" fontId="5" fillId="0" borderId="29" xfId="1" applyFont="1" applyBorder="1"/>
    <xf numFmtId="2" fontId="3" fillId="0" borderId="38" xfId="0" applyNumberFormat="1" applyFont="1" applyFill="1" applyBorder="1"/>
    <xf numFmtId="164" fontId="6" fillId="0" borderId="42" xfId="1" applyFont="1" applyBorder="1"/>
    <xf numFmtId="164" fontId="0" fillId="0" borderId="43" xfId="0" applyNumberFormat="1" applyBorder="1"/>
    <xf numFmtId="164" fontId="5" fillId="0" borderId="28" xfId="1" applyFont="1" applyBorder="1"/>
    <xf numFmtId="2" fontId="0" fillId="5" borderId="9" xfId="0" applyNumberFormat="1" applyFill="1" applyBorder="1"/>
    <xf numFmtId="164" fontId="5" fillId="5" borderId="29" xfId="1" applyFont="1" applyFill="1" applyBorder="1"/>
    <xf numFmtId="2" fontId="9" fillId="4" borderId="19" xfId="0" applyNumberFormat="1" applyFont="1" applyFill="1" applyBorder="1"/>
    <xf numFmtId="2" fontId="3" fillId="0" borderId="1" xfId="0" applyNumberFormat="1" applyFont="1" applyFill="1" applyBorder="1" applyProtection="1">
      <protection locked="0"/>
    </xf>
    <xf numFmtId="0" fontId="6" fillId="0" borderId="3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2" fontId="8" fillId="0" borderId="27" xfId="0" applyNumberFormat="1" applyFont="1" applyFill="1" applyBorder="1" applyAlignment="1"/>
    <xf numFmtId="0" fontId="6" fillId="0" borderId="40" xfId="0" applyFont="1" applyBorder="1" applyAlignment="1"/>
    <xf numFmtId="0" fontId="6" fillId="0" borderId="41" xfId="0" applyFont="1" applyBorder="1" applyAlignment="1"/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3" borderId="22" xfId="0" applyFon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zoomScaleNormal="100" workbookViewId="0">
      <selection activeCell="B12" sqref="B12:B17"/>
    </sheetView>
  </sheetViews>
  <sheetFormatPr defaultRowHeight="15" x14ac:dyDescent="0.25"/>
  <cols>
    <col min="1" max="1" width="33.42578125" customWidth="1"/>
    <col min="2" max="2" width="19.28515625" customWidth="1"/>
    <col min="3" max="3" width="17.5703125" customWidth="1"/>
    <col min="4" max="5" width="16.28515625" customWidth="1"/>
    <col min="6" max="6" width="13.7109375" customWidth="1"/>
    <col min="7" max="7" width="19.7109375" customWidth="1"/>
    <col min="8" max="8" width="16.42578125" style="2" customWidth="1"/>
    <col min="9" max="9" width="20.5703125" style="2" bestFit="1" customWidth="1"/>
    <col min="10" max="10" width="19.7109375" style="2" customWidth="1"/>
    <col min="11" max="11" width="1" style="2" customWidth="1"/>
    <col min="12" max="12" width="20.5703125" style="2" bestFit="1" customWidth="1"/>
    <col min="13" max="13" width="19.7109375" style="2" customWidth="1"/>
    <col min="14" max="14" width="1" style="2" customWidth="1"/>
    <col min="15" max="15" width="20.5703125" style="2" bestFit="1" customWidth="1"/>
    <col min="16" max="16" width="19.7109375" style="2" customWidth="1"/>
    <col min="17" max="17" width="1" style="2" customWidth="1"/>
    <col min="18" max="18" width="20.5703125" style="2" bestFit="1" customWidth="1"/>
    <col min="19" max="19" width="19.7109375" style="2" customWidth="1"/>
    <col min="20" max="20" width="1" style="2" customWidth="1"/>
    <col min="21" max="21" width="20.5703125" style="2" bestFit="1" customWidth="1"/>
    <col min="22" max="22" width="19.7109375" style="2" customWidth="1"/>
    <col min="23" max="23" width="1" style="2" customWidth="1"/>
    <col min="24" max="24" width="20.5703125" style="2" bestFit="1" customWidth="1"/>
    <col min="25" max="25" width="19.7109375" style="2" customWidth="1"/>
    <col min="26" max="26" width="1" style="2" customWidth="1"/>
    <col min="27" max="27" width="20.5703125" style="2" bestFit="1" customWidth="1"/>
    <col min="28" max="28" width="19.7109375" style="2" customWidth="1"/>
    <col min="29" max="29" width="1" style="2" customWidth="1"/>
    <col min="30" max="30" width="20.5703125" style="2" bestFit="1" customWidth="1"/>
    <col min="31" max="31" width="19.7109375" style="2" customWidth="1"/>
    <col min="32" max="32" width="1" style="2" customWidth="1"/>
    <col min="33" max="33" width="20.5703125" style="2" bestFit="1" customWidth="1"/>
    <col min="34" max="34" width="19.7109375" style="2" customWidth="1"/>
    <col min="35" max="35" width="1" style="2" customWidth="1"/>
    <col min="36" max="36" width="20.5703125" style="2" bestFit="1" customWidth="1"/>
    <col min="37" max="37" width="19.7109375" style="2" customWidth="1"/>
    <col min="38" max="38" width="1" style="2" customWidth="1"/>
    <col min="39" max="39" width="9.140625" style="2"/>
  </cols>
  <sheetData>
    <row r="1" spans="1:39" ht="18.75" x14ac:dyDescent="0.3">
      <c r="A1" s="14" t="s">
        <v>0</v>
      </c>
    </row>
    <row r="2" spans="1:39" x14ac:dyDescent="0.25">
      <c r="A2" s="8"/>
    </row>
    <row r="3" spans="1:39" x14ac:dyDescent="0.25">
      <c r="A3" s="8" t="s">
        <v>13</v>
      </c>
    </row>
    <row r="4" spans="1:39" s="15" customFormat="1" x14ac:dyDescent="0.25">
      <c r="A4" t="s">
        <v>56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s="15" customFormat="1" x14ac:dyDescent="0.25">
      <c r="A5" t="s">
        <v>57</v>
      </c>
      <c r="C5" s="82">
        <v>2019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1:39" s="15" customFormat="1" x14ac:dyDescent="0.25">
      <c r="A6" s="15" t="s">
        <v>58</v>
      </c>
      <c r="E6" s="1"/>
      <c r="F6" s="1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s="15" customFormat="1" x14ac:dyDescent="0.25">
      <c r="A7" t="s">
        <v>59</v>
      </c>
      <c r="E7" s="1"/>
      <c r="F7" s="1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s="15" customFormat="1" x14ac:dyDescent="0.25">
      <c r="A8" t="s">
        <v>60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x14ac:dyDescent="0.25">
      <c r="A9" s="8"/>
    </row>
    <row r="10" spans="1:39" ht="19.5" thickBot="1" x14ac:dyDescent="0.35">
      <c r="A10" s="14" t="s">
        <v>14</v>
      </c>
    </row>
    <row r="11" spans="1:39" ht="15.75" thickBot="1" x14ac:dyDescent="0.3">
      <c r="A11" s="31" t="s">
        <v>53</v>
      </c>
      <c r="B11" s="88">
        <v>361.6</v>
      </c>
      <c r="C11" s="32" t="s">
        <v>24</v>
      </c>
      <c r="D11" s="32"/>
      <c r="E11" s="33" t="s">
        <v>17</v>
      </c>
      <c r="F11" s="34" t="s">
        <v>69</v>
      </c>
      <c r="G11" s="2"/>
      <c r="I11" s="4"/>
      <c r="L11" s="4"/>
      <c r="O11" s="4"/>
      <c r="R11" s="4"/>
      <c r="U11" s="4"/>
      <c r="X11" s="4"/>
      <c r="AA11" s="4"/>
      <c r="AD11" s="4"/>
      <c r="AG11" s="4"/>
      <c r="AJ11" s="4"/>
    </row>
    <row r="12" spans="1:39" x14ac:dyDescent="0.25">
      <c r="A12" s="110" t="s">
        <v>10</v>
      </c>
      <c r="B12" s="111" t="s">
        <v>5</v>
      </c>
      <c r="C12" s="25" t="s">
        <v>1</v>
      </c>
      <c r="D12" s="26" t="s">
        <v>22</v>
      </c>
      <c r="E12" s="44">
        <v>8.75</v>
      </c>
      <c r="F12" s="27">
        <f t="shared" ref="F12:F21" si="0">E12*1.1</f>
        <v>9.625</v>
      </c>
      <c r="G12" s="12"/>
      <c r="H12" s="12"/>
      <c r="I12" s="1"/>
      <c r="J12" s="12"/>
      <c r="K12" s="12"/>
      <c r="L12" s="1"/>
      <c r="M12" s="12"/>
      <c r="N12" s="12"/>
      <c r="O12" s="1"/>
      <c r="P12" s="12"/>
      <c r="Q12" s="12"/>
      <c r="R12" s="1"/>
      <c r="S12" s="12"/>
      <c r="T12" s="12"/>
      <c r="U12" s="1"/>
      <c r="V12" s="12"/>
      <c r="W12" s="12"/>
      <c r="X12" s="1"/>
      <c r="Y12" s="12"/>
      <c r="Z12" s="12"/>
      <c r="AA12" s="1"/>
      <c r="AB12" s="12"/>
      <c r="AC12" s="12"/>
      <c r="AD12" s="1"/>
      <c r="AE12" s="12"/>
      <c r="AF12" s="12"/>
      <c r="AG12" s="1"/>
      <c r="AH12" s="12"/>
      <c r="AI12" s="12"/>
      <c r="AJ12" s="1"/>
      <c r="AK12" s="12"/>
      <c r="AL12" s="12"/>
    </row>
    <row r="13" spans="1:39" x14ac:dyDescent="0.25">
      <c r="A13" s="105"/>
      <c r="B13" s="112"/>
      <c r="C13" s="13" t="s">
        <v>2</v>
      </c>
      <c r="D13" s="24" t="s">
        <v>22</v>
      </c>
      <c r="E13" s="45">
        <v>12.5</v>
      </c>
      <c r="F13" s="28">
        <f t="shared" si="0"/>
        <v>13.750000000000002</v>
      </c>
      <c r="G13" s="12"/>
      <c r="H13" s="12"/>
      <c r="I13" s="1"/>
      <c r="J13" s="12"/>
      <c r="K13" s="12"/>
      <c r="L13" s="1"/>
      <c r="M13" s="12"/>
      <c r="N13" s="12"/>
      <c r="O13" s="1"/>
      <c r="P13" s="12"/>
      <c r="Q13" s="12"/>
      <c r="R13" s="1"/>
      <c r="S13" s="12"/>
      <c r="T13" s="12"/>
      <c r="U13" s="1"/>
      <c r="V13" s="12"/>
      <c r="W13" s="12"/>
      <c r="X13" s="1"/>
      <c r="Y13" s="12"/>
      <c r="Z13" s="12"/>
      <c r="AA13" s="1"/>
      <c r="AB13" s="12"/>
      <c r="AC13" s="12"/>
      <c r="AD13" s="1"/>
      <c r="AE13" s="12"/>
      <c r="AF13" s="12"/>
      <c r="AG13" s="1"/>
      <c r="AH13" s="12"/>
      <c r="AI13" s="12"/>
      <c r="AJ13" s="1"/>
      <c r="AK13" s="12"/>
      <c r="AL13" s="12"/>
    </row>
    <row r="14" spans="1:39" x14ac:dyDescent="0.25">
      <c r="A14" s="105"/>
      <c r="B14" s="112"/>
      <c r="C14" s="13" t="s">
        <v>3</v>
      </c>
      <c r="D14" s="24" t="s">
        <v>22</v>
      </c>
      <c r="E14" s="45"/>
      <c r="F14" s="28">
        <f t="shared" si="0"/>
        <v>0</v>
      </c>
      <c r="G14" s="12"/>
      <c r="H14" s="12"/>
      <c r="I14" s="1"/>
      <c r="J14" s="12"/>
      <c r="K14" s="12"/>
      <c r="L14" s="1"/>
      <c r="M14" s="12"/>
      <c r="N14" s="12"/>
      <c r="O14" s="1"/>
      <c r="P14" s="12"/>
      <c r="Q14" s="12"/>
      <c r="R14" s="1"/>
      <c r="S14" s="12"/>
      <c r="T14" s="12"/>
      <c r="U14" s="1"/>
      <c r="V14" s="12"/>
      <c r="W14" s="12"/>
      <c r="X14" s="1"/>
      <c r="Y14" s="12"/>
      <c r="Z14" s="12"/>
      <c r="AA14" s="1"/>
      <c r="AB14" s="12"/>
      <c r="AC14" s="12"/>
      <c r="AD14" s="1"/>
      <c r="AE14" s="12"/>
      <c r="AF14" s="12"/>
      <c r="AG14" s="1"/>
      <c r="AH14" s="12"/>
      <c r="AI14" s="12"/>
      <c r="AJ14" s="1"/>
      <c r="AK14" s="12"/>
      <c r="AL14" s="12"/>
    </row>
    <row r="15" spans="1:39" x14ac:dyDescent="0.25">
      <c r="A15" s="105"/>
      <c r="B15" s="112"/>
      <c r="C15" s="42" t="s">
        <v>29</v>
      </c>
      <c r="D15" s="24" t="s">
        <v>22</v>
      </c>
      <c r="E15" s="45"/>
      <c r="F15" s="28">
        <f t="shared" si="0"/>
        <v>0</v>
      </c>
      <c r="G15" s="12"/>
      <c r="H15" s="12"/>
      <c r="I15" s="1"/>
      <c r="J15" s="12"/>
      <c r="K15" s="12"/>
      <c r="L15" s="1"/>
      <c r="M15" s="12"/>
      <c r="N15" s="12"/>
      <c r="O15" s="1"/>
      <c r="P15" s="12"/>
      <c r="Q15" s="12"/>
      <c r="R15" s="1"/>
      <c r="S15" s="12"/>
      <c r="T15" s="12"/>
      <c r="U15" s="1"/>
      <c r="V15" s="12"/>
      <c r="W15" s="12"/>
      <c r="X15" s="1"/>
      <c r="Y15" s="12"/>
      <c r="Z15" s="12"/>
      <c r="AA15" s="1"/>
      <c r="AB15" s="12"/>
      <c r="AC15" s="12"/>
      <c r="AD15" s="1"/>
      <c r="AE15" s="12"/>
      <c r="AF15" s="12"/>
      <c r="AG15" s="1"/>
      <c r="AH15" s="12"/>
      <c r="AI15" s="12"/>
      <c r="AJ15" s="1"/>
      <c r="AK15" s="12"/>
      <c r="AL15" s="12"/>
    </row>
    <row r="16" spans="1:39" x14ac:dyDescent="0.25">
      <c r="A16" s="105"/>
      <c r="B16" s="112"/>
      <c r="C16" s="42" t="s">
        <v>29</v>
      </c>
      <c r="D16" s="24" t="s">
        <v>22</v>
      </c>
      <c r="E16" s="45"/>
      <c r="F16" s="28">
        <f t="shared" si="0"/>
        <v>0</v>
      </c>
      <c r="G16" s="12"/>
      <c r="H16" s="12"/>
      <c r="I16" s="1"/>
      <c r="J16" s="12"/>
      <c r="K16" s="12"/>
      <c r="L16" s="1"/>
      <c r="M16" s="12"/>
      <c r="N16" s="12"/>
      <c r="O16" s="1"/>
      <c r="P16" s="12"/>
      <c r="Q16" s="12"/>
      <c r="R16" s="1"/>
      <c r="S16" s="12"/>
      <c r="T16" s="12"/>
      <c r="U16" s="1"/>
      <c r="V16" s="12"/>
      <c r="W16" s="12"/>
      <c r="X16" s="1"/>
      <c r="Y16" s="12"/>
      <c r="Z16" s="12"/>
      <c r="AA16" s="1"/>
      <c r="AB16" s="12"/>
      <c r="AC16" s="12"/>
      <c r="AD16" s="1"/>
      <c r="AE16" s="12"/>
      <c r="AF16" s="12"/>
      <c r="AG16" s="1"/>
      <c r="AH16" s="12"/>
      <c r="AI16" s="12"/>
      <c r="AJ16" s="1"/>
      <c r="AK16" s="12"/>
      <c r="AL16" s="12"/>
    </row>
    <row r="17" spans="1:38" x14ac:dyDescent="0.25">
      <c r="A17" s="105"/>
      <c r="B17" s="112"/>
      <c r="C17" s="42" t="s">
        <v>29</v>
      </c>
      <c r="D17" s="24" t="s">
        <v>22</v>
      </c>
      <c r="E17" s="45"/>
      <c r="F17" s="28">
        <f t="shared" si="0"/>
        <v>0</v>
      </c>
      <c r="G17" s="12"/>
      <c r="H17" s="12"/>
      <c r="I17" s="1"/>
      <c r="J17" s="12"/>
      <c r="K17" s="12"/>
      <c r="L17" s="1"/>
      <c r="M17" s="12"/>
      <c r="N17" s="12"/>
      <c r="O17" s="1"/>
      <c r="P17" s="12"/>
      <c r="Q17" s="12"/>
      <c r="R17" s="1"/>
      <c r="S17" s="12"/>
      <c r="T17" s="12"/>
      <c r="U17" s="1"/>
      <c r="V17" s="12"/>
      <c r="W17" s="12"/>
      <c r="X17" s="1"/>
      <c r="Y17" s="12"/>
      <c r="Z17" s="12"/>
      <c r="AA17" s="1"/>
      <c r="AB17" s="12"/>
      <c r="AC17" s="12"/>
      <c r="AD17" s="1"/>
      <c r="AE17" s="12"/>
      <c r="AF17" s="12"/>
      <c r="AG17" s="1"/>
      <c r="AH17" s="12"/>
      <c r="AI17" s="12"/>
      <c r="AJ17" s="1"/>
      <c r="AK17" s="12"/>
      <c r="AL17" s="12"/>
    </row>
    <row r="18" spans="1:38" x14ac:dyDescent="0.25">
      <c r="A18" s="105"/>
      <c r="B18" s="112" t="s">
        <v>6</v>
      </c>
      <c r="C18" s="54" t="s">
        <v>7</v>
      </c>
      <c r="D18" s="7" t="s">
        <v>25</v>
      </c>
      <c r="E18" s="45"/>
      <c r="F18" s="28">
        <f t="shared" si="0"/>
        <v>0</v>
      </c>
      <c r="G18" s="12"/>
      <c r="H18" s="12"/>
      <c r="I18" s="1"/>
      <c r="J18" s="12"/>
      <c r="K18" s="12"/>
      <c r="L18" s="1"/>
      <c r="M18" s="12"/>
      <c r="N18" s="12"/>
      <c r="O18" s="1"/>
      <c r="P18" s="12"/>
      <c r="Q18" s="12"/>
      <c r="R18" s="1"/>
      <c r="S18" s="12"/>
      <c r="T18" s="12"/>
      <c r="U18" s="1"/>
      <c r="V18" s="12"/>
      <c r="W18" s="12"/>
      <c r="X18" s="1"/>
      <c r="Y18" s="12"/>
      <c r="Z18" s="12"/>
      <c r="AA18" s="1"/>
      <c r="AB18" s="12"/>
      <c r="AC18" s="12"/>
      <c r="AD18" s="1"/>
      <c r="AE18" s="12"/>
      <c r="AF18" s="12"/>
      <c r="AG18" s="1"/>
      <c r="AH18" s="12"/>
      <c r="AI18" s="12"/>
      <c r="AJ18" s="1"/>
      <c r="AK18" s="12"/>
      <c r="AL18" s="12"/>
    </row>
    <row r="19" spans="1:38" x14ac:dyDescent="0.25">
      <c r="A19" s="105"/>
      <c r="B19" s="112"/>
      <c r="C19" s="42" t="s">
        <v>8</v>
      </c>
      <c r="D19" s="7" t="s">
        <v>25</v>
      </c>
      <c r="E19" s="45"/>
      <c r="F19" s="28">
        <f t="shared" si="0"/>
        <v>0</v>
      </c>
      <c r="G19" s="12"/>
      <c r="H19" s="12"/>
      <c r="I19" s="1"/>
      <c r="J19" s="12"/>
      <c r="K19" s="12"/>
      <c r="L19" s="1"/>
      <c r="M19" s="12"/>
      <c r="N19" s="12"/>
      <c r="O19" s="1"/>
      <c r="P19" s="12"/>
      <c r="Q19" s="12"/>
      <c r="R19" s="1"/>
      <c r="S19" s="12"/>
      <c r="T19" s="12"/>
      <c r="U19" s="1"/>
      <c r="V19" s="12"/>
      <c r="W19" s="12"/>
      <c r="X19" s="1"/>
      <c r="Y19" s="12"/>
      <c r="Z19" s="12"/>
      <c r="AA19" s="1"/>
      <c r="AB19" s="12"/>
      <c r="AC19" s="12"/>
      <c r="AD19" s="1"/>
      <c r="AE19" s="12"/>
      <c r="AF19" s="12"/>
      <c r="AG19" s="1"/>
      <c r="AH19" s="12"/>
      <c r="AI19" s="12"/>
      <c r="AJ19" s="1"/>
      <c r="AK19" s="12"/>
      <c r="AL19" s="12"/>
    </row>
    <row r="20" spans="1:38" x14ac:dyDescent="0.25">
      <c r="A20" s="105"/>
      <c r="B20" s="112"/>
      <c r="C20" s="42" t="s">
        <v>6</v>
      </c>
      <c r="D20" s="7" t="s">
        <v>25</v>
      </c>
      <c r="E20" s="45"/>
      <c r="F20" s="28">
        <f t="shared" si="0"/>
        <v>0</v>
      </c>
      <c r="G20" s="12"/>
      <c r="H20" s="12"/>
      <c r="I20" s="1"/>
      <c r="J20" s="12"/>
      <c r="K20" s="12"/>
      <c r="L20" s="1"/>
      <c r="M20" s="12"/>
      <c r="N20" s="12"/>
      <c r="O20" s="1"/>
      <c r="P20" s="12"/>
      <c r="Q20" s="12"/>
      <c r="R20" s="1"/>
      <c r="S20" s="12"/>
      <c r="T20" s="12"/>
      <c r="U20" s="1"/>
      <c r="V20" s="12"/>
      <c r="W20" s="12"/>
      <c r="X20" s="1"/>
      <c r="Y20" s="12"/>
      <c r="Z20" s="12"/>
      <c r="AA20" s="1"/>
      <c r="AB20" s="12"/>
      <c r="AC20" s="12"/>
      <c r="AD20" s="1"/>
      <c r="AE20" s="12"/>
      <c r="AF20" s="12"/>
      <c r="AG20" s="1"/>
      <c r="AH20" s="12"/>
      <c r="AI20" s="12"/>
      <c r="AJ20" s="1"/>
      <c r="AK20" s="12"/>
      <c r="AL20" s="12"/>
    </row>
    <row r="21" spans="1:38" ht="15.75" thickBot="1" x14ac:dyDescent="0.3">
      <c r="A21" s="106"/>
      <c r="B21" s="113"/>
      <c r="C21" s="43" t="s">
        <v>6</v>
      </c>
      <c r="D21" s="29" t="s">
        <v>25</v>
      </c>
      <c r="E21" s="46"/>
      <c r="F21" s="30">
        <f t="shared" si="0"/>
        <v>0</v>
      </c>
      <c r="G21" s="12"/>
      <c r="H21" s="12"/>
      <c r="J21" s="12"/>
      <c r="K21" s="12"/>
      <c r="M21" s="12"/>
      <c r="N21" s="12"/>
      <c r="P21" s="12"/>
      <c r="Q21" s="12"/>
      <c r="S21" s="12"/>
      <c r="T21" s="12"/>
      <c r="V21" s="12"/>
      <c r="W21" s="12"/>
      <c r="Y21" s="12"/>
      <c r="Z21" s="12"/>
      <c r="AB21" s="12"/>
      <c r="AC21" s="12"/>
      <c r="AE21" s="12"/>
      <c r="AF21" s="12"/>
      <c r="AH21" s="12"/>
      <c r="AI21" s="12"/>
      <c r="AK21" s="12"/>
      <c r="AL21" s="12"/>
    </row>
    <row r="22" spans="1:38" x14ac:dyDescent="0.25">
      <c r="G22" s="12"/>
      <c r="H22" s="12"/>
      <c r="J22" s="12"/>
      <c r="K22" s="12"/>
      <c r="M22" s="12"/>
      <c r="N22" s="12"/>
      <c r="P22" s="12"/>
      <c r="Q22" s="12"/>
      <c r="S22" s="12"/>
      <c r="T22" s="12"/>
      <c r="V22" s="12"/>
      <c r="W22" s="12"/>
      <c r="Y22" s="12"/>
      <c r="Z22" s="12"/>
      <c r="AB22" s="12"/>
      <c r="AC22" s="12"/>
      <c r="AE22" s="12"/>
      <c r="AF22" s="12"/>
      <c r="AH22" s="12"/>
      <c r="AI22" s="12"/>
      <c r="AK22" s="12"/>
      <c r="AL22" s="12"/>
    </row>
    <row r="23" spans="1:38" ht="19.5" thickBot="1" x14ac:dyDescent="0.35">
      <c r="A23" s="14" t="s">
        <v>34</v>
      </c>
      <c r="G23" s="12"/>
      <c r="H23" s="12"/>
      <c r="J23" s="12"/>
      <c r="K23" s="12"/>
      <c r="M23" s="12"/>
      <c r="N23" s="12"/>
      <c r="P23" s="12"/>
      <c r="Q23" s="12"/>
      <c r="S23" s="12"/>
      <c r="T23" s="12"/>
      <c r="V23" s="12"/>
      <c r="W23" s="12"/>
      <c r="Y23" s="12"/>
      <c r="Z23" s="12"/>
      <c r="AB23" s="12"/>
      <c r="AC23" s="12"/>
      <c r="AE23" s="12"/>
      <c r="AF23" s="12"/>
      <c r="AH23" s="12"/>
      <c r="AI23" s="12"/>
      <c r="AK23" s="12"/>
      <c r="AL23" s="12"/>
    </row>
    <row r="24" spans="1:38" x14ac:dyDescent="0.25">
      <c r="A24" s="19" t="s">
        <v>33</v>
      </c>
      <c r="B24" s="51">
        <v>1900</v>
      </c>
      <c r="C24" s="20" t="s">
        <v>30</v>
      </c>
      <c r="D24" s="23"/>
      <c r="G24" s="12"/>
      <c r="H24" s="12"/>
      <c r="J24" s="12"/>
      <c r="K24" s="12"/>
      <c r="M24" s="12"/>
      <c r="N24" s="12"/>
      <c r="P24" s="12"/>
      <c r="Q24" s="12"/>
      <c r="S24" s="12"/>
      <c r="T24" s="12"/>
      <c r="V24" s="12"/>
      <c r="W24" s="12"/>
      <c r="Y24" s="12"/>
      <c r="Z24" s="12"/>
      <c r="AB24" s="12"/>
      <c r="AC24" s="12"/>
      <c r="AE24" s="12"/>
      <c r="AF24" s="12"/>
      <c r="AH24" s="12"/>
      <c r="AI24" s="12"/>
      <c r="AK24" s="12"/>
      <c r="AL24" s="12"/>
    </row>
    <row r="25" spans="1:38" x14ac:dyDescent="0.25">
      <c r="A25" s="21" t="s">
        <v>32</v>
      </c>
      <c r="B25" s="47">
        <v>17</v>
      </c>
      <c r="C25" s="55" t="s">
        <v>20</v>
      </c>
      <c r="D25" s="23"/>
      <c r="G25" s="12"/>
      <c r="H25" s="12"/>
      <c r="J25" s="12"/>
      <c r="K25" s="12"/>
      <c r="M25" s="12"/>
      <c r="N25" s="12"/>
      <c r="P25" s="12"/>
      <c r="Q25" s="12"/>
      <c r="S25" s="12"/>
      <c r="T25" s="12"/>
      <c r="V25" s="12"/>
      <c r="W25" s="12"/>
      <c r="Y25" s="12"/>
      <c r="Z25" s="12"/>
      <c r="AB25" s="12"/>
      <c r="AC25" s="12"/>
      <c r="AE25" s="12"/>
      <c r="AF25" s="12"/>
      <c r="AH25" s="12"/>
      <c r="AI25" s="12"/>
      <c r="AK25" s="12"/>
      <c r="AL25" s="12"/>
    </row>
    <row r="26" spans="1:38" x14ac:dyDescent="0.25">
      <c r="A26" s="21" t="s">
        <v>44</v>
      </c>
      <c r="B26" s="58">
        <v>3500</v>
      </c>
      <c r="C26" s="55" t="s">
        <v>36</v>
      </c>
      <c r="D26" s="23"/>
      <c r="G26" s="12"/>
      <c r="H26" s="12"/>
      <c r="J26" s="12"/>
      <c r="K26" s="12"/>
      <c r="M26" s="12"/>
      <c r="N26" s="12"/>
      <c r="P26" s="12"/>
      <c r="Q26" s="12"/>
      <c r="S26" s="12"/>
      <c r="T26" s="12"/>
      <c r="V26" s="12"/>
      <c r="W26" s="12"/>
      <c r="Y26" s="12"/>
      <c r="Z26" s="12"/>
      <c r="AB26" s="12"/>
      <c r="AC26" s="12"/>
      <c r="AE26" s="12"/>
      <c r="AF26" s="12"/>
      <c r="AH26" s="12"/>
      <c r="AI26" s="12"/>
      <c r="AK26" s="12"/>
      <c r="AL26" s="12"/>
    </row>
    <row r="27" spans="1:38" x14ac:dyDescent="0.25">
      <c r="A27" s="21" t="s">
        <v>35</v>
      </c>
      <c r="B27" s="59">
        <f>B26/B24</f>
        <v>1.8421052631578947</v>
      </c>
      <c r="C27" s="22" t="s">
        <v>36</v>
      </c>
      <c r="D27" s="23"/>
      <c r="G27" s="12"/>
      <c r="H27" s="12"/>
      <c r="J27" s="12"/>
      <c r="K27" s="12"/>
      <c r="M27" s="12"/>
      <c r="N27" s="12"/>
      <c r="P27" s="12"/>
      <c r="Q27" s="12"/>
      <c r="S27" s="12"/>
      <c r="T27" s="12"/>
      <c r="V27" s="12"/>
      <c r="W27" s="12"/>
      <c r="Y27" s="12"/>
      <c r="Z27" s="12"/>
      <c r="AB27" s="12"/>
      <c r="AC27" s="12"/>
      <c r="AE27" s="12"/>
      <c r="AF27" s="12"/>
      <c r="AH27" s="12"/>
      <c r="AI27" s="12"/>
      <c r="AK27" s="12"/>
      <c r="AL27" s="12"/>
    </row>
    <row r="28" spans="1:38" ht="15.75" thickBot="1" x14ac:dyDescent="0.3">
      <c r="A28" s="57" t="s">
        <v>37</v>
      </c>
      <c r="B28" s="100">
        <f>(B25*B11)/B24+B27</f>
        <v>5.0774736842105268</v>
      </c>
      <c r="C28" s="56" t="s">
        <v>38</v>
      </c>
      <c r="D28" s="23"/>
      <c r="G28" s="12"/>
      <c r="H28" s="12"/>
      <c r="J28" s="12"/>
      <c r="K28" s="12"/>
      <c r="M28" s="12"/>
      <c r="N28" s="12"/>
      <c r="P28" s="12"/>
      <c r="Q28" s="12"/>
      <c r="S28" s="12"/>
      <c r="T28" s="12"/>
      <c r="V28" s="12"/>
      <c r="W28" s="12"/>
      <c r="Y28" s="12"/>
      <c r="Z28" s="12"/>
      <c r="AB28" s="12"/>
      <c r="AC28" s="12"/>
      <c r="AE28" s="12"/>
      <c r="AF28" s="12"/>
      <c r="AH28" s="12"/>
      <c r="AI28" s="12"/>
      <c r="AK28" s="12"/>
      <c r="AL28" s="12"/>
    </row>
    <row r="29" spans="1:38" x14ac:dyDescent="0.25">
      <c r="D29" s="23"/>
    </row>
    <row r="30" spans="1:38" x14ac:dyDescent="0.25">
      <c r="G30" s="12"/>
      <c r="H30" s="12"/>
      <c r="J30" s="12"/>
      <c r="K30" s="12"/>
      <c r="M30" s="12"/>
      <c r="N30" s="12"/>
      <c r="P30" s="12"/>
      <c r="Q30" s="12"/>
      <c r="S30" s="12"/>
      <c r="T30" s="12"/>
      <c r="V30" s="12"/>
      <c r="W30" s="12"/>
      <c r="Y30" s="12"/>
      <c r="Z30" s="12"/>
      <c r="AB30" s="12"/>
      <c r="AC30" s="12"/>
      <c r="AE30" s="12"/>
      <c r="AF30" s="12"/>
      <c r="AH30" s="12"/>
      <c r="AI30" s="12"/>
      <c r="AK30" s="12"/>
      <c r="AL30" s="12"/>
    </row>
    <row r="31" spans="1:38" ht="19.5" thickBot="1" x14ac:dyDescent="0.35">
      <c r="A31" s="14" t="s">
        <v>31</v>
      </c>
      <c r="G31" s="12"/>
      <c r="H31" s="12"/>
      <c r="J31" s="12"/>
      <c r="K31" s="12"/>
      <c r="M31" s="12"/>
      <c r="N31" s="12"/>
      <c r="P31" s="12"/>
      <c r="Q31" s="12"/>
      <c r="S31" s="12"/>
      <c r="T31" s="12"/>
      <c r="V31" s="12"/>
      <c r="W31" s="12"/>
      <c r="Y31" s="12"/>
      <c r="Z31" s="12"/>
      <c r="AB31" s="12"/>
      <c r="AC31" s="12"/>
      <c r="AE31" s="12"/>
      <c r="AF31" s="12"/>
      <c r="AH31" s="12"/>
      <c r="AI31" s="12"/>
      <c r="AK31" s="12"/>
      <c r="AL31" s="12"/>
    </row>
    <row r="32" spans="1:38" ht="15.75" x14ac:dyDescent="0.25">
      <c r="A32" s="114" t="s">
        <v>21</v>
      </c>
      <c r="B32" s="115"/>
      <c r="C32" s="116"/>
      <c r="D32" s="84" t="s">
        <v>23</v>
      </c>
      <c r="E32" s="20" t="s">
        <v>55</v>
      </c>
      <c r="F32" s="17"/>
      <c r="G32" s="11"/>
      <c r="H32" s="12"/>
      <c r="I32" s="1"/>
      <c r="J32" s="12"/>
      <c r="K32" s="12"/>
      <c r="L32" s="1"/>
      <c r="M32" s="12"/>
      <c r="N32" s="12"/>
      <c r="O32" s="1"/>
      <c r="P32" s="12"/>
      <c r="Q32" s="12"/>
      <c r="R32" s="1"/>
      <c r="S32" s="12"/>
      <c r="T32" s="12"/>
      <c r="U32" s="1"/>
      <c r="V32" s="12"/>
      <c r="W32" s="12"/>
      <c r="X32" s="1"/>
      <c r="Y32" s="12"/>
      <c r="Z32" s="12"/>
      <c r="AA32" s="1"/>
      <c r="AB32" s="12"/>
      <c r="AC32" s="12"/>
      <c r="AD32" s="1"/>
      <c r="AE32" s="12"/>
      <c r="AF32" s="12"/>
      <c r="AG32" s="1"/>
      <c r="AH32" s="12"/>
      <c r="AI32" s="12"/>
      <c r="AJ32" s="1"/>
      <c r="AK32" s="12"/>
      <c r="AL32" s="12"/>
    </row>
    <row r="33" spans="1:38" ht="15.75" thickBot="1" x14ac:dyDescent="0.3">
      <c r="A33" s="93" t="s">
        <v>54</v>
      </c>
      <c r="B33" s="94" t="s">
        <v>15</v>
      </c>
      <c r="C33" s="43">
        <v>75</v>
      </c>
      <c r="D33" s="95">
        <f>C33*(B11/60)</f>
        <v>452.00000000000006</v>
      </c>
      <c r="E33" s="87">
        <f>D33*1.25</f>
        <v>565.00000000000011</v>
      </c>
      <c r="F33" s="11"/>
      <c r="G33" s="11"/>
      <c r="H33" s="12"/>
      <c r="I33" s="1"/>
      <c r="J33" s="12"/>
      <c r="K33" s="12"/>
      <c r="L33" s="1"/>
      <c r="M33" s="12"/>
      <c r="N33" s="12"/>
      <c r="O33" s="1"/>
      <c r="P33" s="12"/>
      <c r="Q33" s="12"/>
      <c r="R33" s="1"/>
      <c r="S33" s="12"/>
      <c r="T33" s="12"/>
      <c r="U33" s="1"/>
      <c r="V33" s="12"/>
      <c r="W33" s="12"/>
      <c r="X33" s="1"/>
      <c r="Y33" s="12"/>
      <c r="Z33" s="12"/>
      <c r="AA33" s="1"/>
      <c r="AB33" s="12"/>
      <c r="AC33" s="12"/>
      <c r="AD33" s="1"/>
      <c r="AE33" s="12"/>
      <c r="AF33" s="12"/>
      <c r="AG33" s="1"/>
      <c r="AH33" s="12"/>
      <c r="AI33" s="12"/>
      <c r="AJ33" s="1"/>
      <c r="AK33" s="12"/>
      <c r="AL33" s="12"/>
    </row>
    <row r="34" spans="1:38" x14ac:dyDescent="0.25">
      <c r="A34" s="104" t="s">
        <v>12</v>
      </c>
      <c r="B34" s="89" t="s">
        <v>1</v>
      </c>
      <c r="C34" s="90">
        <v>6</v>
      </c>
      <c r="D34" s="91">
        <f>C34*$F$12</f>
        <v>57.75</v>
      </c>
      <c r="E34" s="92">
        <f t="shared" ref="E34:E45" si="1">D34*1.25</f>
        <v>72.1875</v>
      </c>
      <c r="F34" s="11"/>
    </row>
    <row r="35" spans="1:38" x14ac:dyDescent="0.25">
      <c r="A35" s="105"/>
      <c r="B35" s="13" t="s">
        <v>2</v>
      </c>
      <c r="C35" s="42">
        <v>1.5</v>
      </c>
      <c r="D35" s="85">
        <f>C35*$F$13</f>
        <v>20.625000000000004</v>
      </c>
      <c r="E35" s="86">
        <f t="shared" si="1"/>
        <v>25.781250000000004</v>
      </c>
      <c r="F35" s="11"/>
      <c r="G35" s="2"/>
    </row>
    <row r="36" spans="1:38" x14ac:dyDescent="0.25">
      <c r="A36" s="105"/>
      <c r="B36" s="13" t="s">
        <v>3</v>
      </c>
      <c r="C36" s="42"/>
      <c r="D36" s="85">
        <f>C36*$F$14</f>
        <v>0</v>
      </c>
      <c r="E36" s="86">
        <f t="shared" si="1"/>
        <v>0</v>
      </c>
      <c r="F36" s="11"/>
      <c r="G36" s="9"/>
      <c r="H36" s="9"/>
      <c r="I36" s="3"/>
      <c r="J36" s="9"/>
      <c r="K36" s="9"/>
      <c r="L36" s="3"/>
      <c r="M36" s="9"/>
      <c r="N36" s="9"/>
      <c r="O36" s="3"/>
      <c r="P36" s="9"/>
      <c r="Q36" s="9"/>
      <c r="R36" s="3"/>
      <c r="S36" s="9"/>
      <c r="T36" s="9"/>
      <c r="U36" s="3"/>
      <c r="V36" s="9"/>
      <c r="W36" s="9"/>
      <c r="X36" s="3"/>
      <c r="Y36" s="9"/>
      <c r="Z36" s="9"/>
      <c r="AA36" s="3"/>
      <c r="AB36" s="9"/>
      <c r="AC36" s="9"/>
      <c r="AD36" s="3"/>
      <c r="AE36" s="9"/>
      <c r="AF36" s="9"/>
      <c r="AG36" s="3"/>
      <c r="AH36" s="9"/>
      <c r="AI36" s="9"/>
      <c r="AJ36" s="3"/>
      <c r="AK36" s="9"/>
      <c r="AL36" s="9"/>
    </row>
    <row r="37" spans="1:38" x14ac:dyDescent="0.25">
      <c r="A37" s="105"/>
      <c r="B37" s="7" t="str">
        <f>$C$15</f>
        <v>Anden pyntegrønt</v>
      </c>
      <c r="C37" s="42"/>
      <c r="D37" s="85">
        <f>C37*$F$15</f>
        <v>0</v>
      </c>
      <c r="E37" s="86">
        <f t="shared" si="1"/>
        <v>0</v>
      </c>
      <c r="F37" s="11"/>
      <c r="G37" s="10"/>
      <c r="H37" s="10"/>
      <c r="I37" s="4"/>
      <c r="J37" s="10"/>
      <c r="K37" s="10"/>
      <c r="L37" s="4"/>
      <c r="M37" s="10"/>
      <c r="N37" s="10"/>
      <c r="O37" s="4"/>
      <c r="P37" s="10"/>
      <c r="Q37" s="10"/>
      <c r="R37" s="4"/>
      <c r="S37" s="10"/>
      <c r="T37" s="10"/>
      <c r="U37" s="4"/>
      <c r="V37" s="10"/>
      <c r="W37" s="10"/>
      <c r="X37" s="4"/>
      <c r="Y37" s="10"/>
      <c r="Z37" s="10"/>
      <c r="AA37" s="4"/>
      <c r="AB37" s="10"/>
      <c r="AC37" s="10"/>
      <c r="AD37" s="4"/>
      <c r="AE37" s="10"/>
      <c r="AF37" s="10"/>
      <c r="AG37" s="4"/>
      <c r="AH37" s="10"/>
      <c r="AI37" s="10"/>
      <c r="AJ37" s="4"/>
      <c r="AK37" s="10"/>
      <c r="AL37" s="10"/>
    </row>
    <row r="38" spans="1:38" x14ac:dyDescent="0.25">
      <c r="A38" s="105"/>
      <c r="B38" s="7" t="str">
        <f>$C$16</f>
        <v>Anden pyntegrønt</v>
      </c>
      <c r="C38" s="42"/>
      <c r="D38" s="85">
        <f>C38*$F$16</f>
        <v>0</v>
      </c>
      <c r="E38" s="86">
        <f t="shared" si="1"/>
        <v>0</v>
      </c>
      <c r="F38" s="11"/>
      <c r="G38" s="10"/>
      <c r="H38" s="10"/>
      <c r="I38" s="5"/>
      <c r="J38" s="10"/>
      <c r="K38" s="10"/>
      <c r="L38" s="5"/>
      <c r="M38" s="10"/>
      <c r="N38" s="10"/>
      <c r="O38" s="5"/>
      <c r="P38" s="10"/>
      <c r="Q38" s="10"/>
      <c r="R38" s="5"/>
      <c r="S38" s="10"/>
      <c r="T38" s="10"/>
      <c r="U38" s="5"/>
      <c r="V38" s="10"/>
      <c r="W38" s="10"/>
      <c r="X38" s="5"/>
      <c r="Y38" s="10"/>
      <c r="Z38" s="10"/>
      <c r="AA38" s="5"/>
      <c r="AB38" s="10"/>
      <c r="AC38" s="10"/>
      <c r="AD38" s="5"/>
      <c r="AE38" s="10"/>
      <c r="AF38" s="10"/>
      <c r="AG38" s="5"/>
      <c r="AH38" s="10"/>
      <c r="AI38" s="10"/>
      <c r="AJ38" s="5"/>
      <c r="AK38" s="10"/>
      <c r="AL38" s="10"/>
    </row>
    <row r="39" spans="1:38" x14ac:dyDescent="0.25">
      <c r="A39" s="105"/>
      <c r="B39" s="7" t="str">
        <f>$C$17</f>
        <v>Anden pyntegrønt</v>
      </c>
      <c r="C39" s="42"/>
      <c r="D39" s="85"/>
      <c r="E39" s="86"/>
      <c r="F39" s="11"/>
      <c r="G39" s="10"/>
      <c r="H39" s="10"/>
      <c r="I39" s="5"/>
      <c r="J39" s="10"/>
      <c r="K39" s="10"/>
      <c r="L39" s="5"/>
      <c r="M39" s="10"/>
      <c r="N39" s="10"/>
      <c r="O39" s="5"/>
      <c r="P39" s="10"/>
      <c r="Q39" s="10"/>
      <c r="R39" s="5"/>
      <c r="S39" s="10"/>
      <c r="T39" s="10"/>
      <c r="U39" s="5"/>
      <c r="V39" s="10"/>
      <c r="W39" s="10"/>
      <c r="X39" s="5"/>
      <c r="Y39" s="10"/>
      <c r="Z39" s="10"/>
      <c r="AA39" s="5"/>
      <c r="AB39" s="10"/>
      <c r="AC39" s="10"/>
      <c r="AD39" s="5"/>
      <c r="AE39" s="10"/>
      <c r="AF39" s="10"/>
      <c r="AG39" s="5"/>
      <c r="AH39" s="10"/>
      <c r="AI39" s="10"/>
      <c r="AJ39" s="5"/>
      <c r="AK39" s="10"/>
      <c r="AL39" s="10"/>
    </row>
    <row r="40" spans="1:38" ht="15.75" thickBot="1" x14ac:dyDescent="0.3">
      <c r="A40" s="105"/>
      <c r="B40" s="7" t="s">
        <v>70</v>
      </c>
      <c r="C40" s="103">
        <f>SUM(C34:C39)</f>
        <v>7.5</v>
      </c>
      <c r="D40" s="101">
        <f>B28*C40</f>
        <v>38.081052631578949</v>
      </c>
      <c r="E40" s="87">
        <f>D40*1.25</f>
        <v>47.601315789473688</v>
      </c>
      <c r="F40" s="11"/>
      <c r="G40" s="10"/>
      <c r="H40" s="10"/>
      <c r="I40" s="5"/>
      <c r="J40" s="10"/>
      <c r="K40" s="10"/>
      <c r="L40" s="5"/>
      <c r="M40" s="10"/>
      <c r="N40" s="10"/>
      <c r="O40" s="5"/>
      <c r="P40" s="10"/>
      <c r="Q40" s="10"/>
      <c r="R40" s="5"/>
      <c r="S40" s="10"/>
      <c r="T40" s="10"/>
      <c r="U40" s="5"/>
      <c r="V40" s="10"/>
      <c r="W40" s="10"/>
      <c r="X40" s="5"/>
      <c r="Y40" s="10"/>
      <c r="Z40" s="10"/>
      <c r="AA40" s="5"/>
      <c r="AB40" s="10"/>
      <c r="AC40" s="10"/>
      <c r="AD40" s="5"/>
      <c r="AE40" s="10"/>
      <c r="AF40" s="10"/>
      <c r="AG40" s="5"/>
      <c r="AH40" s="10"/>
      <c r="AI40" s="10"/>
      <c r="AJ40" s="5"/>
      <c r="AK40" s="10"/>
      <c r="AL40" s="10"/>
    </row>
    <row r="41" spans="1:38" x14ac:dyDescent="0.25">
      <c r="A41" s="104" t="s">
        <v>11</v>
      </c>
      <c r="B41" s="96" t="str">
        <f>$C$18</f>
        <v>Oasis</v>
      </c>
      <c r="C41" s="90"/>
      <c r="D41" s="99">
        <f>C41*$F$18</f>
        <v>0</v>
      </c>
      <c r="E41" s="77">
        <f t="shared" si="1"/>
        <v>0</v>
      </c>
      <c r="F41" s="11"/>
      <c r="G41" s="2"/>
    </row>
    <row r="42" spans="1:38" x14ac:dyDescent="0.25">
      <c r="A42" s="105"/>
      <c r="B42" s="7" t="str">
        <f>$C$19</f>
        <v>Bakker</v>
      </c>
      <c r="C42" s="42"/>
      <c r="D42" s="85">
        <f>C42*$F$19</f>
        <v>0</v>
      </c>
      <c r="E42" s="86">
        <f t="shared" si="1"/>
        <v>0</v>
      </c>
      <c r="F42" s="11"/>
      <c r="G42" s="2"/>
    </row>
    <row r="43" spans="1:38" x14ac:dyDescent="0.25">
      <c r="A43" s="105"/>
      <c r="B43" s="7" t="str">
        <f>$C$20</f>
        <v>Andre materialer</v>
      </c>
      <c r="C43" s="42"/>
      <c r="D43" s="85">
        <f>C43*$F$20</f>
        <v>0</v>
      </c>
      <c r="E43" s="86">
        <f t="shared" si="1"/>
        <v>0</v>
      </c>
      <c r="F43" s="11"/>
      <c r="G43" s="2"/>
    </row>
    <row r="44" spans="1:38" ht="15.75" thickBot="1" x14ac:dyDescent="0.3">
      <c r="A44" s="106"/>
      <c r="B44" s="29" t="str">
        <f>$C$21</f>
        <v>Andre materialer</v>
      </c>
      <c r="C44" s="43"/>
      <c r="D44" s="95">
        <f>C44*$E$21</f>
        <v>0</v>
      </c>
      <c r="E44" s="87">
        <f t="shared" si="1"/>
        <v>0</v>
      </c>
      <c r="F44" s="11"/>
      <c r="G44" s="2"/>
    </row>
    <row r="45" spans="1:38" ht="15.75" thickBot="1" x14ac:dyDescent="0.3">
      <c r="A45" s="107" t="s">
        <v>9</v>
      </c>
      <c r="B45" s="108"/>
      <c r="C45" s="109"/>
      <c r="D45" s="97">
        <f>ROUND(SUM(D33:D44),0)</f>
        <v>568</v>
      </c>
      <c r="E45" s="98">
        <f t="shared" si="1"/>
        <v>710</v>
      </c>
      <c r="F45" s="18"/>
      <c r="G45" s="6"/>
      <c r="H45" s="6"/>
      <c r="I45" s="4"/>
      <c r="J45" s="6"/>
      <c r="K45" s="6"/>
      <c r="L45" s="4"/>
      <c r="M45" s="6"/>
      <c r="N45" s="6"/>
      <c r="O45" s="4"/>
      <c r="P45" s="6"/>
      <c r="Q45" s="6"/>
      <c r="R45" s="4"/>
      <c r="S45" s="6"/>
      <c r="T45" s="6"/>
      <c r="U45" s="4"/>
      <c r="V45" s="6"/>
      <c r="W45" s="6"/>
      <c r="X45" s="4"/>
      <c r="Y45" s="6"/>
      <c r="Z45" s="6"/>
      <c r="AA45" s="4"/>
      <c r="AB45" s="6"/>
      <c r="AC45" s="6"/>
      <c r="AD45" s="4"/>
      <c r="AE45" s="6"/>
      <c r="AF45" s="6"/>
      <c r="AG45" s="4"/>
      <c r="AH45" s="6"/>
      <c r="AI45" s="6"/>
      <c r="AJ45" s="4"/>
      <c r="AK45" s="6"/>
      <c r="AL45" s="6"/>
    </row>
    <row r="46" spans="1:38" x14ac:dyDescent="0.25">
      <c r="B46" s="2"/>
      <c r="C46" s="1"/>
      <c r="D46" s="1"/>
      <c r="E46" s="1"/>
      <c r="F46" s="1"/>
      <c r="G46" s="6"/>
      <c r="H46" s="6"/>
      <c r="I46" s="5"/>
      <c r="J46" s="6"/>
      <c r="K46" s="6"/>
      <c r="L46" s="5"/>
      <c r="M46" s="6"/>
      <c r="N46" s="6"/>
      <c r="O46" s="5"/>
      <c r="P46" s="6"/>
      <c r="Q46" s="6"/>
      <c r="R46" s="5"/>
      <c r="S46" s="6"/>
      <c r="T46" s="6"/>
      <c r="U46" s="5"/>
      <c r="V46" s="6"/>
      <c r="W46" s="6"/>
      <c r="X46" s="5"/>
      <c r="Y46" s="6"/>
      <c r="Z46" s="6"/>
      <c r="AA46" s="5"/>
      <c r="AB46" s="6"/>
      <c r="AC46" s="6"/>
      <c r="AD46" s="5"/>
      <c r="AE46" s="6"/>
      <c r="AF46" s="6"/>
      <c r="AG46" s="5"/>
      <c r="AH46" s="6"/>
      <c r="AI46" s="6"/>
      <c r="AJ46" s="5"/>
      <c r="AK46" s="6"/>
      <c r="AL46" s="6"/>
    </row>
  </sheetData>
  <mergeCells count="7">
    <mergeCell ref="A41:A44"/>
    <mergeCell ref="A45:C45"/>
    <mergeCell ref="A12:A21"/>
    <mergeCell ref="B12:B17"/>
    <mergeCell ref="B18:B21"/>
    <mergeCell ref="A34:A40"/>
    <mergeCell ref="A32:C32"/>
  </mergeCells>
  <pageMargins left="0.7" right="0.7" top="0.75" bottom="0.75" header="0.3" footer="0.3"/>
  <pageSetup paperSize="9" orientation="landscape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8" sqref="D8"/>
    </sheetView>
  </sheetViews>
  <sheetFormatPr defaultRowHeight="15" x14ac:dyDescent="0.25"/>
  <cols>
    <col min="1" max="1" width="30" customWidth="1"/>
    <col min="2" max="6" width="19.7109375" customWidth="1"/>
  </cols>
  <sheetData>
    <row r="1" spans="1:6" ht="18.75" x14ac:dyDescent="0.3">
      <c r="A1" s="14" t="s">
        <v>45</v>
      </c>
    </row>
    <row r="2" spans="1:6" ht="18.75" x14ac:dyDescent="0.3">
      <c r="A2" s="14"/>
    </row>
    <row r="3" spans="1:6" x14ac:dyDescent="0.25">
      <c r="A3" s="8" t="s">
        <v>13</v>
      </c>
    </row>
    <row r="4" spans="1:6" ht="15.75" thickBot="1" x14ac:dyDescent="0.3">
      <c r="A4" t="s">
        <v>61</v>
      </c>
    </row>
    <row r="5" spans="1:6" x14ac:dyDescent="0.25">
      <c r="A5" t="s">
        <v>57</v>
      </c>
      <c r="C5" s="81">
        <v>2019</v>
      </c>
    </row>
    <row r="6" spans="1:6" x14ac:dyDescent="0.25">
      <c r="A6" t="s">
        <v>62</v>
      </c>
      <c r="C6" s="79"/>
    </row>
    <row r="7" spans="1:6" x14ac:dyDescent="0.25">
      <c r="A7" t="s">
        <v>63</v>
      </c>
      <c r="C7" s="79"/>
    </row>
    <row r="8" spans="1:6" x14ac:dyDescent="0.25">
      <c r="A8" t="s">
        <v>64</v>
      </c>
      <c r="C8" s="79"/>
    </row>
    <row r="9" spans="1:6" ht="15.75" thickBot="1" x14ac:dyDescent="0.3">
      <c r="A9" s="15"/>
    </row>
    <row r="10" spans="1:6" ht="15.75" thickBot="1" x14ac:dyDescent="0.3">
      <c r="A10" s="31" t="s">
        <v>53</v>
      </c>
      <c r="B10" s="102">
        <v>361.6</v>
      </c>
      <c r="C10" s="52" t="s">
        <v>24</v>
      </c>
    </row>
    <row r="11" spans="1:6" ht="15.75" thickBot="1" x14ac:dyDescent="0.3">
      <c r="A11" s="8"/>
    </row>
    <row r="12" spans="1:6" x14ac:dyDescent="0.25">
      <c r="A12" s="35"/>
      <c r="B12" s="36" t="s">
        <v>46</v>
      </c>
      <c r="C12" s="36" t="s">
        <v>49</v>
      </c>
      <c r="D12" s="36" t="s">
        <v>17</v>
      </c>
      <c r="E12" s="49" t="s">
        <v>9</v>
      </c>
      <c r="F12" s="36" t="s">
        <v>39</v>
      </c>
    </row>
    <row r="13" spans="1:6" x14ac:dyDescent="0.25">
      <c r="A13" s="53" t="s">
        <v>18</v>
      </c>
      <c r="B13" s="37" t="s">
        <v>48</v>
      </c>
      <c r="C13" s="37" t="s">
        <v>50</v>
      </c>
      <c r="D13" s="37" t="s">
        <v>25</v>
      </c>
      <c r="E13" s="48" t="s">
        <v>25</v>
      </c>
      <c r="F13" s="37" t="s">
        <v>41</v>
      </c>
    </row>
    <row r="14" spans="1:6" ht="15.75" thickBot="1" x14ac:dyDescent="0.3">
      <c r="A14" s="38"/>
      <c r="B14" s="61" t="s">
        <v>28</v>
      </c>
      <c r="C14" s="61" t="s">
        <v>47</v>
      </c>
      <c r="D14" s="37"/>
      <c r="E14" s="50"/>
      <c r="F14" s="61" t="s">
        <v>40</v>
      </c>
    </row>
    <row r="15" spans="1:6" x14ac:dyDescent="0.25">
      <c r="A15" s="39" t="s">
        <v>51</v>
      </c>
      <c r="B15" s="63">
        <v>4</v>
      </c>
      <c r="C15" s="76">
        <f>B10/60*B15</f>
        <v>24.106666666666669</v>
      </c>
      <c r="D15" s="75">
        <v>120</v>
      </c>
      <c r="E15" s="72">
        <f t="shared" ref="E15:E29" si="0">C15+D15</f>
        <v>144.10666666666668</v>
      </c>
      <c r="F15" s="77">
        <f>E15*1.25</f>
        <v>180.13333333333335</v>
      </c>
    </row>
    <row r="16" spans="1:6" x14ac:dyDescent="0.25">
      <c r="A16" s="40" t="s">
        <v>4</v>
      </c>
      <c r="B16" s="64"/>
      <c r="C16" s="67">
        <f>B10/60*B16</f>
        <v>0</v>
      </c>
      <c r="D16" s="66"/>
      <c r="E16" s="60">
        <f t="shared" si="0"/>
        <v>0</v>
      </c>
      <c r="F16" s="73">
        <f t="shared" ref="F16:F29" si="1">E16*1.25</f>
        <v>0</v>
      </c>
    </row>
    <row r="17" spans="1:6" x14ac:dyDescent="0.25">
      <c r="A17" s="40" t="s">
        <v>4</v>
      </c>
      <c r="B17" s="64"/>
      <c r="C17" s="67">
        <f>B10/60*B17</f>
        <v>0</v>
      </c>
      <c r="D17" s="66"/>
      <c r="E17" s="60">
        <f t="shared" si="0"/>
        <v>0</v>
      </c>
      <c r="F17" s="70">
        <f t="shared" si="1"/>
        <v>0</v>
      </c>
    </row>
    <row r="18" spans="1:6" x14ac:dyDescent="0.25">
      <c r="A18" s="40" t="s">
        <v>4</v>
      </c>
      <c r="B18" s="64"/>
      <c r="C18" s="67">
        <f>B10/60*B18</f>
        <v>0</v>
      </c>
      <c r="D18" s="66"/>
      <c r="E18" s="60">
        <f t="shared" si="0"/>
        <v>0</v>
      </c>
      <c r="F18" s="70">
        <f t="shared" si="1"/>
        <v>0</v>
      </c>
    </row>
    <row r="19" spans="1:6" x14ac:dyDescent="0.25">
      <c r="A19" s="40" t="s">
        <v>4</v>
      </c>
      <c r="B19" s="64"/>
      <c r="C19" s="67">
        <f>B10/60*B19</f>
        <v>0</v>
      </c>
      <c r="D19" s="66"/>
      <c r="E19" s="60">
        <f t="shared" si="0"/>
        <v>0</v>
      </c>
      <c r="F19" s="70">
        <f t="shared" si="1"/>
        <v>0</v>
      </c>
    </row>
    <row r="20" spans="1:6" x14ac:dyDescent="0.25">
      <c r="A20" s="40" t="s">
        <v>4</v>
      </c>
      <c r="B20" s="64"/>
      <c r="C20" s="67">
        <f>B10/60*B20</f>
        <v>0</v>
      </c>
      <c r="D20" s="66"/>
      <c r="E20" s="60">
        <f t="shared" si="0"/>
        <v>0</v>
      </c>
      <c r="F20" s="70">
        <f t="shared" si="1"/>
        <v>0</v>
      </c>
    </row>
    <row r="21" spans="1:6" x14ac:dyDescent="0.25">
      <c r="A21" s="40" t="s">
        <v>4</v>
      </c>
      <c r="B21" s="64"/>
      <c r="C21" s="67">
        <f>B10/60*B21</f>
        <v>0</v>
      </c>
      <c r="D21" s="66"/>
      <c r="E21" s="60">
        <f t="shared" si="0"/>
        <v>0</v>
      </c>
      <c r="F21" s="70">
        <f t="shared" si="1"/>
        <v>0</v>
      </c>
    </row>
    <row r="22" spans="1:6" x14ac:dyDescent="0.25">
      <c r="A22" s="40" t="s">
        <v>4</v>
      </c>
      <c r="B22" s="64"/>
      <c r="C22" s="67">
        <f>B10/60*B22</f>
        <v>0</v>
      </c>
      <c r="D22" s="66"/>
      <c r="E22" s="60">
        <f t="shared" si="0"/>
        <v>0</v>
      </c>
      <c r="F22" s="70">
        <f t="shared" si="1"/>
        <v>0</v>
      </c>
    </row>
    <row r="23" spans="1:6" x14ac:dyDescent="0.25">
      <c r="A23" s="40" t="s">
        <v>4</v>
      </c>
      <c r="B23" s="64"/>
      <c r="C23" s="67">
        <f>B10/60*B23</f>
        <v>0</v>
      </c>
      <c r="D23" s="66"/>
      <c r="E23" s="60">
        <f t="shared" si="0"/>
        <v>0</v>
      </c>
      <c r="F23" s="70">
        <f t="shared" si="1"/>
        <v>0</v>
      </c>
    </row>
    <row r="24" spans="1:6" x14ac:dyDescent="0.25">
      <c r="A24" s="40" t="s">
        <v>4</v>
      </c>
      <c r="B24" s="64"/>
      <c r="C24" s="67">
        <f>B10/60*B24</f>
        <v>0</v>
      </c>
      <c r="D24" s="66"/>
      <c r="E24" s="60">
        <f t="shared" si="0"/>
        <v>0</v>
      </c>
      <c r="F24" s="70">
        <f t="shared" si="1"/>
        <v>0</v>
      </c>
    </row>
    <row r="25" spans="1:6" x14ac:dyDescent="0.25">
      <c r="A25" s="40" t="s">
        <v>4</v>
      </c>
      <c r="B25" s="64"/>
      <c r="C25" s="67">
        <f>B10/60*B25</f>
        <v>0</v>
      </c>
      <c r="D25" s="66"/>
      <c r="E25" s="60">
        <f t="shared" si="0"/>
        <v>0</v>
      </c>
      <c r="F25" s="70">
        <f t="shared" si="1"/>
        <v>0</v>
      </c>
    </row>
    <row r="26" spans="1:6" x14ac:dyDescent="0.25">
      <c r="A26" s="40" t="s">
        <v>4</v>
      </c>
      <c r="B26" s="64"/>
      <c r="C26" s="67">
        <f>B10/60*B26</f>
        <v>0</v>
      </c>
      <c r="D26" s="66"/>
      <c r="E26" s="60">
        <f t="shared" si="0"/>
        <v>0</v>
      </c>
      <c r="F26" s="70">
        <f t="shared" si="1"/>
        <v>0</v>
      </c>
    </row>
    <row r="27" spans="1:6" x14ac:dyDescent="0.25">
      <c r="A27" s="40" t="s">
        <v>4</v>
      </c>
      <c r="B27" s="64"/>
      <c r="C27" s="67">
        <f>B10/60*B27</f>
        <v>0</v>
      </c>
      <c r="D27" s="66"/>
      <c r="E27" s="60">
        <f t="shared" si="0"/>
        <v>0</v>
      </c>
      <c r="F27" s="70">
        <f t="shared" si="1"/>
        <v>0</v>
      </c>
    </row>
    <row r="28" spans="1:6" x14ac:dyDescent="0.25">
      <c r="A28" s="40" t="s">
        <v>4</v>
      </c>
      <c r="B28" s="64"/>
      <c r="C28" s="67">
        <f>B10/60*B28</f>
        <v>0</v>
      </c>
      <c r="D28" s="66"/>
      <c r="E28" s="60">
        <f t="shared" si="0"/>
        <v>0</v>
      </c>
      <c r="F28" s="70">
        <f t="shared" si="1"/>
        <v>0</v>
      </c>
    </row>
    <row r="29" spans="1:6" ht="15.75" thickBot="1" x14ac:dyDescent="0.3">
      <c r="A29" s="41" t="s">
        <v>4</v>
      </c>
      <c r="B29" s="65"/>
      <c r="C29" s="69">
        <f>B10/60*B29</f>
        <v>0</v>
      </c>
      <c r="D29" s="68"/>
      <c r="E29" s="74">
        <f t="shared" si="0"/>
        <v>0</v>
      </c>
      <c r="F29" s="71">
        <f t="shared" si="1"/>
        <v>0</v>
      </c>
    </row>
    <row r="32" spans="1:6" x14ac:dyDescent="0.25">
      <c r="A32" s="83" t="s">
        <v>52</v>
      </c>
    </row>
  </sheetData>
  <sheetProtection sheet="1" objects="1" scenarios="1"/>
  <protectedRanges>
    <protectedRange sqref="B10" name="Område1"/>
  </protectedRange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tabSelected="1" zoomScaleNormal="100" workbookViewId="0">
      <selection activeCell="C5" sqref="C5"/>
    </sheetView>
  </sheetViews>
  <sheetFormatPr defaultRowHeight="15" x14ac:dyDescent="0.25"/>
  <cols>
    <col min="1" max="1" width="30" bestFit="1" customWidth="1"/>
    <col min="2" max="6" width="19.7109375" customWidth="1"/>
    <col min="7" max="7" width="21.42578125" style="2" customWidth="1"/>
    <col min="8" max="8" width="20.5703125" bestFit="1" customWidth="1"/>
    <col min="9" max="9" width="19.7109375" customWidth="1"/>
    <col min="10" max="10" width="1" style="2" customWidth="1"/>
    <col min="11" max="11" width="20.5703125" style="2" bestFit="1" customWidth="1"/>
    <col min="12" max="12" width="19.7109375" style="2" customWidth="1"/>
    <col min="13" max="13" width="1" style="2" customWidth="1"/>
    <col min="14" max="14" width="20.5703125" style="2" bestFit="1" customWidth="1"/>
    <col min="15" max="15" width="19.7109375" style="2" customWidth="1"/>
    <col min="16" max="16" width="1" style="2" customWidth="1"/>
    <col min="17" max="17" width="20.5703125" style="2" bestFit="1" customWidth="1"/>
    <col min="18" max="18" width="19.7109375" style="2" customWidth="1"/>
    <col min="19" max="19" width="1" style="2" customWidth="1"/>
    <col min="20" max="20" width="20.5703125" style="2" bestFit="1" customWidth="1"/>
    <col min="21" max="21" width="19.7109375" style="2" customWidth="1"/>
    <col min="22" max="22" width="1" style="2" customWidth="1"/>
    <col min="23" max="23" width="20.5703125" style="2" bestFit="1" customWidth="1"/>
    <col min="24" max="24" width="19.7109375" style="2" customWidth="1"/>
    <col min="25" max="25" width="1" style="2" customWidth="1"/>
    <col min="26" max="26" width="20.5703125" style="2" bestFit="1" customWidth="1"/>
    <col min="27" max="27" width="19.7109375" style="2" customWidth="1"/>
    <col min="28" max="28" width="1" style="2" customWidth="1"/>
    <col min="29" max="29" width="20.5703125" style="2" bestFit="1" customWidth="1"/>
    <col min="30" max="30" width="19.7109375" style="2" customWidth="1"/>
    <col min="31" max="31" width="1" style="2" customWidth="1"/>
    <col min="32" max="32" width="20.5703125" style="2" bestFit="1" customWidth="1"/>
    <col min="33" max="33" width="19.7109375" style="2" customWidth="1"/>
    <col min="34" max="34" width="1" style="2" customWidth="1"/>
    <col min="35" max="35" width="20.5703125" style="2" bestFit="1" customWidth="1"/>
    <col min="36" max="36" width="19.7109375" style="2" customWidth="1"/>
    <col min="37" max="37" width="1" style="2" customWidth="1"/>
    <col min="38" max="38" width="20.5703125" style="2" bestFit="1" customWidth="1"/>
    <col min="39" max="39" width="19.7109375" style="2" customWidth="1"/>
    <col min="40" max="40" width="1" style="2" customWidth="1"/>
    <col min="41" max="41" width="9.140625" style="2"/>
  </cols>
  <sheetData>
    <row r="1" spans="1:40" ht="18.75" x14ac:dyDescent="0.3">
      <c r="A1" s="14" t="s">
        <v>16</v>
      </c>
    </row>
    <row r="2" spans="1:40" ht="18.75" x14ac:dyDescent="0.3">
      <c r="A2" s="14"/>
    </row>
    <row r="3" spans="1:40" x14ac:dyDescent="0.25">
      <c r="A3" s="8" t="s">
        <v>13</v>
      </c>
    </row>
    <row r="4" spans="1:40" ht="15.75" thickBot="1" x14ac:dyDescent="0.3">
      <c r="A4" t="s">
        <v>61</v>
      </c>
    </row>
    <row r="5" spans="1:40" x14ac:dyDescent="0.25">
      <c r="A5" t="s">
        <v>57</v>
      </c>
      <c r="C5" s="81">
        <v>2019</v>
      </c>
    </row>
    <row r="6" spans="1:40" ht="15.75" thickBot="1" x14ac:dyDescent="0.3">
      <c r="A6" t="s">
        <v>65</v>
      </c>
      <c r="C6" s="78"/>
    </row>
    <row r="7" spans="1:40" x14ac:dyDescent="0.25">
      <c r="A7" t="s">
        <v>66</v>
      </c>
      <c r="C7" s="79"/>
    </row>
    <row r="8" spans="1:40" x14ac:dyDescent="0.25">
      <c r="A8" t="s">
        <v>67</v>
      </c>
      <c r="C8" s="79"/>
    </row>
    <row r="9" spans="1:40" x14ac:dyDescent="0.25">
      <c r="A9" t="s">
        <v>68</v>
      </c>
      <c r="C9" s="79"/>
    </row>
    <row r="10" spans="1:40" ht="15.75" thickBot="1" x14ac:dyDescent="0.3">
      <c r="A10" s="15"/>
    </row>
    <row r="11" spans="1:40" ht="15.75" thickBot="1" x14ac:dyDescent="0.3">
      <c r="A11" s="31" t="s">
        <v>53</v>
      </c>
      <c r="B11" s="102">
        <v>361.6</v>
      </c>
      <c r="C11" s="52" t="s">
        <v>24</v>
      </c>
    </row>
    <row r="12" spans="1:40" ht="15.75" thickBot="1" x14ac:dyDescent="0.3">
      <c r="A12" s="8"/>
    </row>
    <row r="13" spans="1:40" x14ac:dyDescent="0.25">
      <c r="A13" s="35"/>
      <c r="B13" s="36" t="s">
        <v>27</v>
      </c>
      <c r="C13" s="36" t="s">
        <v>42</v>
      </c>
      <c r="D13" s="36" t="s">
        <v>17</v>
      </c>
      <c r="E13" s="49" t="s">
        <v>9</v>
      </c>
      <c r="F13" s="36" t="s">
        <v>39</v>
      </c>
      <c r="H13" s="2"/>
      <c r="I13" s="12"/>
      <c r="J13" s="12"/>
      <c r="L13" s="12"/>
      <c r="M13" s="12"/>
      <c r="O13" s="12"/>
      <c r="P13" s="12"/>
      <c r="R13" s="12"/>
      <c r="S13" s="12"/>
      <c r="U13" s="12"/>
      <c r="V13" s="12"/>
      <c r="X13" s="12"/>
      <c r="Y13" s="12"/>
      <c r="AA13" s="12"/>
      <c r="AB13" s="12"/>
      <c r="AD13" s="12"/>
      <c r="AE13" s="12"/>
      <c r="AG13" s="12"/>
      <c r="AH13" s="12"/>
      <c r="AJ13" s="12"/>
      <c r="AK13" s="12"/>
      <c r="AM13" s="12"/>
      <c r="AN13" s="12"/>
    </row>
    <row r="14" spans="1:40" x14ac:dyDescent="0.25">
      <c r="A14" s="53" t="s">
        <v>18</v>
      </c>
      <c r="B14" s="37" t="s">
        <v>26</v>
      </c>
      <c r="C14" s="37" t="s">
        <v>43</v>
      </c>
      <c r="D14" s="37" t="s">
        <v>25</v>
      </c>
      <c r="E14" s="48" t="s">
        <v>25</v>
      </c>
      <c r="F14" s="37" t="s">
        <v>41</v>
      </c>
    </row>
    <row r="15" spans="1:40" ht="15.75" thickBot="1" x14ac:dyDescent="0.3">
      <c r="A15" s="38"/>
      <c r="B15" s="61" t="s">
        <v>28</v>
      </c>
      <c r="C15" s="62"/>
      <c r="D15" s="37"/>
      <c r="E15" s="50"/>
      <c r="F15" s="61" t="s">
        <v>40</v>
      </c>
    </row>
    <row r="16" spans="1:40" x14ac:dyDescent="0.25">
      <c r="A16" s="39" t="s">
        <v>19</v>
      </c>
      <c r="B16" s="63">
        <v>1.5</v>
      </c>
      <c r="C16" s="76">
        <f>B11/60*B16</f>
        <v>9.0400000000000009</v>
      </c>
      <c r="D16" s="75">
        <v>3</v>
      </c>
      <c r="E16" s="72">
        <f t="shared" ref="E16:E30" si="0">C16+D16</f>
        <v>12.040000000000001</v>
      </c>
      <c r="F16" s="77">
        <f>E16*1.25</f>
        <v>15.05</v>
      </c>
    </row>
    <row r="17" spans="1:6" x14ac:dyDescent="0.25">
      <c r="A17" s="40" t="s">
        <v>4</v>
      </c>
      <c r="B17" s="64"/>
      <c r="C17" s="67">
        <f>B11/60*B17</f>
        <v>0</v>
      </c>
      <c r="D17" s="66"/>
      <c r="E17" s="60">
        <f t="shared" si="0"/>
        <v>0</v>
      </c>
      <c r="F17" s="73">
        <f t="shared" ref="F17:F30" si="1">E17*1.25</f>
        <v>0</v>
      </c>
    </row>
    <row r="18" spans="1:6" x14ac:dyDescent="0.25">
      <c r="A18" s="40" t="s">
        <v>4</v>
      </c>
      <c r="B18" s="64"/>
      <c r="C18" s="67">
        <f>B11/60*B18</f>
        <v>0</v>
      </c>
      <c r="D18" s="66"/>
      <c r="E18" s="60">
        <f t="shared" si="0"/>
        <v>0</v>
      </c>
      <c r="F18" s="70">
        <f t="shared" si="1"/>
        <v>0</v>
      </c>
    </row>
    <row r="19" spans="1:6" x14ac:dyDescent="0.25">
      <c r="A19" s="40" t="s">
        <v>4</v>
      </c>
      <c r="B19" s="64"/>
      <c r="C19" s="67">
        <f>B11/60*B19</f>
        <v>0</v>
      </c>
      <c r="D19" s="66"/>
      <c r="E19" s="60">
        <f t="shared" si="0"/>
        <v>0</v>
      </c>
      <c r="F19" s="70">
        <f t="shared" si="1"/>
        <v>0</v>
      </c>
    </row>
    <row r="20" spans="1:6" x14ac:dyDescent="0.25">
      <c r="A20" s="40" t="s">
        <v>4</v>
      </c>
      <c r="B20" s="64"/>
      <c r="C20" s="67">
        <f>B11/60*B20</f>
        <v>0</v>
      </c>
      <c r="D20" s="66"/>
      <c r="E20" s="60">
        <f t="shared" si="0"/>
        <v>0</v>
      </c>
      <c r="F20" s="70">
        <f t="shared" si="1"/>
        <v>0</v>
      </c>
    </row>
    <row r="21" spans="1:6" x14ac:dyDescent="0.25">
      <c r="A21" s="40" t="s">
        <v>4</v>
      </c>
      <c r="B21" s="64"/>
      <c r="C21" s="67">
        <f>B11/60*B21</f>
        <v>0</v>
      </c>
      <c r="D21" s="66"/>
      <c r="E21" s="60">
        <f t="shared" si="0"/>
        <v>0</v>
      </c>
      <c r="F21" s="70">
        <f t="shared" si="1"/>
        <v>0</v>
      </c>
    </row>
    <row r="22" spans="1:6" x14ac:dyDescent="0.25">
      <c r="A22" s="40" t="s">
        <v>4</v>
      </c>
      <c r="B22" s="64"/>
      <c r="C22" s="67">
        <f>B11/60*B22</f>
        <v>0</v>
      </c>
      <c r="D22" s="66"/>
      <c r="E22" s="60">
        <f t="shared" si="0"/>
        <v>0</v>
      </c>
      <c r="F22" s="70">
        <f t="shared" si="1"/>
        <v>0</v>
      </c>
    </row>
    <row r="23" spans="1:6" x14ac:dyDescent="0.25">
      <c r="A23" s="40" t="s">
        <v>4</v>
      </c>
      <c r="B23" s="64"/>
      <c r="C23" s="67">
        <f>B11/60*B23</f>
        <v>0</v>
      </c>
      <c r="D23" s="66"/>
      <c r="E23" s="60">
        <f t="shared" si="0"/>
        <v>0</v>
      </c>
      <c r="F23" s="70">
        <f t="shared" si="1"/>
        <v>0</v>
      </c>
    </row>
    <row r="24" spans="1:6" x14ac:dyDescent="0.25">
      <c r="A24" s="40" t="s">
        <v>4</v>
      </c>
      <c r="B24" s="64"/>
      <c r="C24" s="67">
        <f>B11/60*B24</f>
        <v>0</v>
      </c>
      <c r="D24" s="66"/>
      <c r="E24" s="60">
        <f t="shared" si="0"/>
        <v>0</v>
      </c>
      <c r="F24" s="70">
        <f t="shared" si="1"/>
        <v>0</v>
      </c>
    </row>
    <row r="25" spans="1:6" x14ac:dyDescent="0.25">
      <c r="A25" s="40" t="s">
        <v>4</v>
      </c>
      <c r="B25" s="64"/>
      <c r="C25" s="67">
        <f>B11/60*B25</f>
        <v>0</v>
      </c>
      <c r="D25" s="66"/>
      <c r="E25" s="60">
        <f t="shared" si="0"/>
        <v>0</v>
      </c>
      <c r="F25" s="70">
        <f t="shared" si="1"/>
        <v>0</v>
      </c>
    </row>
    <row r="26" spans="1:6" x14ac:dyDescent="0.25">
      <c r="A26" s="40" t="s">
        <v>4</v>
      </c>
      <c r="B26" s="64"/>
      <c r="C26" s="67">
        <f>B11/60*B26</f>
        <v>0</v>
      </c>
      <c r="D26" s="66"/>
      <c r="E26" s="60">
        <f t="shared" si="0"/>
        <v>0</v>
      </c>
      <c r="F26" s="70">
        <f t="shared" si="1"/>
        <v>0</v>
      </c>
    </row>
    <row r="27" spans="1:6" x14ac:dyDescent="0.25">
      <c r="A27" s="40" t="s">
        <v>4</v>
      </c>
      <c r="B27" s="64"/>
      <c r="C27" s="67">
        <f>B11/60*B27</f>
        <v>0</v>
      </c>
      <c r="D27" s="66"/>
      <c r="E27" s="60">
        <f t="shared" si="0"/>
        <v>0</v>
      </c>
      <c r="F27" s="70">
        <f t="shared" si="1"/>
        <v>0</v>
      </c>
    </row>
    <row r="28" spans="1:6" x14ac:dyDescent="0.25">
      <c r="A28" s="40" t="s">
        <v>4</v>
      </c>
      <c r="B28" s="64"/>
      <c r="C28" s="67">
        <f>B11/60*B28</f>
        <v>0</v>
      </c>
      <c r="D28" s="66"/>
      <c r="E28" s="60">
        <f t="shared" si="0"/>
        <v>0</v>
      </c>
      <c r="F28" s="70">
        <f t="shared" si="1"/>
        <v>0</v>
      </c>
    </row>
    <row r="29" spans="1:6" x14ac:dyDescent="0.25">
      <c r="A29" s="40" t="s">
        <v>4</v>
      </c>
      <c r="B29" s="64"/>
      <c r="C29" s="67">
        <f>B11/60*B29</f>
        <v>0</v>
      </c>
      <c r="D29" s="66"/>
      <c r="E29" s="60">
        <f t="shared" si="0"/>
        <v>0</v>
      </c>
      <c r="F29" s="70">
        <f t="shared" si="1"/>
        <v>0</v>
      </c>
    </row>
    <row r="30" spans="1:6" ht="15.75" thickBot="1" x14ac:dyDescent="0.3">
      <c r="A30" s="41" t="s">
        <v>4</v>
      </c>
      <c r="B30" s="65"/>
      <c r="C30" s="69">
        <f>B11/60*B30</f>
        <v>0</v>
      </c>
      <c r="D30" s="68"/>
      <c r="E30" s="74">
        <f t="shared" si="0"/>
        <v>0</v>
      </c>
      <c r="F30" s="71">
        <f t="shared" si="1"/>
        <v>0</v>
      </c>
    </row>
    <row r="39" spans="1:4" x14ac:dyDescent="0.25">
      <c r="A39" s="8"/>
    </row>
    <row r="40" spans="1:4" x14ac:dyDescent="0.25">
      <c r="B40" s="15"/>
      <c r="C40" s="80"/>
      <c r="D40" s="15"/>
    </row>
    <row r="41" spans="1:4" x14ac:dyDescent="0.25">
      <c r="A41" s="15"/>
      <c r="B41" s="15"/>
      <c r="C41" s="15"/>
      <c r="D41" s="15"/>
    </row>
    <row r="42" spans="1:4" x14ac:dyDescent="0.25">
      <c r="B42" s="15"/>
      <c r="C42" s="15"/>
      <c r="D42" s="15"/>
    </row>
    <row r="43" spans="1:4" x14ac:dyDescent="0.25">
      <c r="B43" s="15"/>
      <c r="C43" s="15"/>
      <c r="D43" s="15"/>
    </row>
  </sheetData>
  <sheetProtection sheet="1" objects="1" scenarios="1"/>
  <protectedRanges>
    <protectedRange sqref="B11" name="Område1"/>
  </protectedRange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Granpyntning</vt:lpstr>
      <vt:lpstr>Andre Ydelser</vt:lpstr>
      <vt:lpstr>Plantning årtidens blomster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Hinze</dc:creator>
  <cp:lastModifiedBy>Lene Rønde Bak</cp:lastModifiedBy>
  <cp:lastPrinted>2010-10-25T20:06:40Z</cp:lastPrinted>
  <dcterms:created xsi:type="dcterms:W3CDTF">2010-09-24T15:16:13Z</dcterms:created>
  <dcterms:modified xsi:type="dcterms:W3CDTF">2018-11-13T10:32:25Z</dcterms:modified>
</cp:coreProperties>
</file>